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11ZÁLOHA GY 22-1-2016\Desktop\1C E N Í K Y\2016 NOVÝ CENÍK\UPDATE OD ROMINY 04-2016\"/>
    </mc:Choice>
  </mc:AlternateContent>
  <bookViews>
    <workbookView xWindow="0" yWindow="0" windowWidth="18600" windowHeight="10755"/>
  </bookViews>
  <sheets>
    <sheet name="GOODYEAR" sheetId="4" r:id="rId1"/>
    <sheet name="DUNLOP" sheetId="3" r:id="rId2"/>
    <sheet name="FULDA" sheetId="5" r:id="rId3"/>
    <sheet name="SAVA" sheetId="2" r:id="rId4"/>
    <sheet name="PROTEKTORY TreadMax, NextTr" sheetId="10" r:id="rId5"/>
    <sheet name="Výkup koster" sheetId="11" r:id="rId6"/>
  </sheets>
  <definedNames>
    <definedName name="_xlnm._FilterDatabase" localSheetId="1" hidden="1">DUNLOP!$A$13:$AE$82</definedName>
    <definedName name="_xlnm._FilterDatabase" localSheetId="2" hidden="1">FULDA!$A$13:$AB$73</definedName>
    <definedName name="_xlnm._FilterDatabase" localSheetId="0" hidden="1">GOODYEAR!$A$13:$DF$165</definedName>
    <definedName name="_xlnm._FilterDatabase" localSheetId="4" hidden="1">'PROTEKTORY TreadMax, NextTr'!$A$13:$DE$178</definedName>
    <definedName name="_xlnm._FilterDatabase" localSheetId="3" hidden="1">SAVA!$A$13:$AB$68</definedName>
    <definedName name="_xlnm._FilterDatabase" localSheetId="5" hidden="1">'Výkup koster'!#REF!</definedName>
    <definedName name="_xlnm.Print_Area" localSheetId="1">DUNLOP!$B:$O</definedName>
    <definedName name="_xlnm.Print_Area" localSheetId="2">FULDA!$B:$O</definedName>
    <definedName name="_xlnm.Print_Area" localSheetId="0">GOODYEAR!$B:$O</definedName>
    <definedName name="_xlnm.Print_Area" localSheetId="4">'PROTEKTORY TreadMax, NextTr'!$A$1:$N$152</definedName>
    <definedName name="_xlnm.Print_Area" localSheetId="3">SAVA!$B$1:$O$59</definedName>
    <definedName name="_xlnm.Print_Area" localSheetId="5">'Výkup koster'!#REF!</definedName>
    <definedName name="_xlnm.Print_Titles" localSheetId="1">DUNLOP!$1:$13</definedName>
    <definedName name="_xlnm.Print_Titles" localSheetId="2">FULDA!$1:$13</definedName>
    <definedName name="_xlnm.Print_Titles" localSheetId="0">GOODYEAR!$1:$13</definedName>
    <definedName name="_xlnm.Print_Titles" localSheetId="4">'PROTEKTORY TreadMax, NextTr'!$1:$13</definedName>
    <definedName name="_xlnm.Print_Titles" localSheetId="3">SAVA!$1:$13</definedName>
    <definedName name="_xlnm.Print_Titles" localSheetId="5">'Výkup koster'!$7:$7</definedName>
  </definedNames>
  <calcPr calcId="152511"/>
</workbook>
</file>

<file path=xl/calcChain.xml><?xml version="1.0" encoding="utf-8"?>
<calcChain xmlns="http://schemas.openxmlformats.org/spreadsheetml/2006/main">
  <c r="R71" i="2" l="1"/>
  <c r="R70" i="2"/>
  <c r="R69" i="2"/>
  <c r="R68" i="2" l="1"/>
  <c r="R67" i="2"/>
  <c r="R66" i="2"/>
  <c r="R65" i="2"/>
  <c r="R64" i="2"/>
  <c r="R82" i="3"/>
  <c r="R81" i="3"/>
  <c r="R80" i="3"/>
  <c r="R79" i="3"/>
  <c r="R78" i="3"/>
  <c r="Q178" i="10" l="1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3" i="10" l="1"/>
  <c r="Q162" i="10"/>
  <c r="Q161" i="10"/>
  <c r="Q160" i="10"/>
  <c r="Q159" i="10"/>
  <c r="Q158" i="10"/>
  <c r="Q157" i="10"/>
  <c r="Q164" i="10"/>
  <c r="N12" i="10" l="1"/>
  <c r="Q14" i="10"/>
  <c r="AA14" i="10" s="1"/>
  <c r="Q15" i="10"/>
  <c r="AA15" i="10" s="1"/>
  <c r="Q16" i="10"/>
  <c r="AA16" i="10" s="1"/>
  <c r="Q17" i="10"/>
  <c r="AA17" i="10" s="1"/>
  <c r="Q18" i="10"/>
  <c r="AA18" i="10" s="1"/>
  <c r="Q19" i="10"/>
  <c r="AA19" i="10" s="1"/>
  <c r="Q20" i="10"/>
  <c r="AA20" i="10" s="1"/>
  <c r="Q21" i="10"/>
  <c r="AA21" i="10" s="1"/>
  <c r="Q22" i="10"/>
  <c r="AA22" i="10" s="1"/>
  <c r="Q23" i="10"/>
  <c r="AA23" i="10" s="1"/>
  <c r="Q24" i="10"/>
  <c r="AA24" i="10" s="1"/>
  <c r="Q25" i="10"/>
  <c r="AA25" i="10" s="1"/>
  <c r="Q26" i="10"/>
  <c r="Q27" i="10"/>
  <c r="AA27" i="10" s="1"/>
  <c r="Q28" i="10"/>
  <c r="AA28" i="10" s="1"/>
  <c r="Q29" i="10"/>
  <c r="AA29" i="10" s="1"/>
  <c r="Q30" i="10"/>
  <c r="AA30" i="10" s="1"/>
  <c r="Q31" i="10"/>
  <c r="AA31" i="10" s="1"/>
  <c r="Q32" i="10"/>
  <c r="AA32" i="10" s="1"/>
  <c r="Q33" i="10"/>
  <c r="AA33" i="10" s="1"/>
  <c r="Q34" i="10"/>
  <c r="AA34" i="10" s="1"/>
  <c r="Q35" i="10"/>
  <c r="AA35" i="10" s="1"/>
  <c r="Q36" i="10"/>
  <c r="AA36" i="10" s="1"/>
  <c r="Q37" i="10"/>
  <c r="AA37" i="10" s="1"/>
  <c r="N56" i="10"/>
  <c r="Q38" i="10"/>
  <c r="AA38" i="10" s="1"/>
  <c r="Q39" i="10"/>
  <c r="AA39" i="10" s="1"/>
  <c r="Q40" i="10"/>
  <c r="AA40" i="10" s="1"/>
  <c r="Q41" i="10"/>
  <c r="AA41" i="10" s="1"/>
  <c r="Q42" i="10"/>
  <c r="AA42" i="10" s="1"/>
  <c r="Q43" i="10"/>
  <c r="Q44" i="10"/>
  <c r="AA44" i="10" s="1"/>
  <c r="Q45" i="10"/>
  <c r="AA45" i="10" s="1"/>
  <c r="Q46" i="10"/>
  <c r="AA46" i="10" s="1"/>
  <c r="Q47" i="10"/>
  <c r="AA47" i="10" s="1"/>
  <c r="Q48" i="10"/>
  <c r="AA48" i="10" s="1"/>
  <c r="Q49" i="10"/>
  <c r="AA49" i="10" s="1"/>
  <c r="Q50" i="10"/>
  <c r="Q51" i="10"/>
  <c r="AA51" i="10" s="1"/>
  <c r="Q52" i="10"/>
  <c r="AA52" i="10" s="1"/>
  <c r="Q53" i="10"/>
  <c r="AA53" i="10" s="1"/>
  <c r="Q54" i="10"/>
  <c r="Q55" i="10"/>
  <c r="AA55" i="10" s="1"/>
  <c r="Q56" i="10"/>
  <c r="AA56" i="10" s="1"/>
  <c r="Q57" i="10"/>
  <c r="AA57" i="10" s="1"/>
  <c r="Q58" i="10"/>
  <c r="Q59" i="10"/>
  <c r="AA59" i="10" s="1"/>
  <c r="Q60" i="10"/>
  <c r="AA60" i="10" s="1"/>
  <c r="Q61" i="10"/>
  <c r="AA61" i="10" s="1"/>
  <c r="Q62" i="10"/>
  <c r="AA62" i="10" s="1"/>
  <c r="Q63" i="10"/>
  <c r="AA63" i="10" s="1"/>
  <c r="Q64" i="10"/>
  <c r="AA64" i="10" s="1"/>
  <c r="Q65" i="10"/>
  <c r="AA65" i="10" s="1"/>
  <c r="Q66" i="10"/>
  <c r="Q67" i="10"/>
  <c r="AA67" i="10" s="1"/>
  <c r="Q68" i="10"/>
  <c r="AA68" i="10" s="1"/>
  <c r="Q69" i="10"/>
  <c r="AA69" i="10" s="1"/>
  <c r="Q70" i="10"/>
  <c r="AA70" i="10" s="1"/>
  <c r="Q71" i="10"/>
  <c r="AA71" i="10" s="1"/>
  <c r="Q72" i="10"/>
  <c r="AA72" i="10" s="1"/>
  <c r="Q73" i="10"/>
  <c r="Q74" i="10"/>
  <c r="AA74" i="10" s="1"/>
  <c r="Q75" i="10"/>
  <c r="AA75" i="10" s="1"/>
  <c r="Q76" i="10"/>
  <c r="AA76" i="10" s="1"/>
  <c r="Q77" i="10"/>
  <c r="AA77" i="10" s="1"/>
  <c r="Q78" i="10"/>
  <c r="AA78" i="10" s="1"/>
  <c r="Q79" i="10"/>
  <c r="AA79" i="10" s="1"/>
  <c r="Q80" i="10"/>
  <c r="Q81" i="10"/>
  <c r="AA81" i="10" s="1"/>
  <c r="Q82" i="10"/>
  <c r="AA82" i="10" s="1"/>
  <c r="Q83" i="10"/>
  <c r="AA83" i="10" s="1"/>
  <c r="Q84" i="10"/>
  <c r="Q85" i="10"/>
  <c r="AA85" i="10" s="1"/>
  <c r="Q86" i="10"/>
  <c r="AA86" i="10" s="1"/>
  <c r="Q87" i="10"/>
  <c r="AA87" i="10" s="1"/>
  <c r="Q88" i="10"/>
  <c r="Q89" i="10"/>
  <c r="AA89" i="10" s="1"/>
  <c r="Q90" i="10"/>
  <c r="AA90" i="10" s="1"/>
  <c r="Q91" i="10"/>
  <c r="Q92" i="10"/>
  <c r="AA92" i="10" s="1"/>
  <c r="Q93" i="10"/>
  <c r="Q94" i="10"/>
  <c r="AA94" i="10" s="1"/>
  <c r="Q95" i="10"/>
  <c r="Q96" i="10"/>
  <c r="AA96" i="10" s="1"/>
  <c r="Q97" i="10"/>
  <c r="Q98" i="10"/>
  <c r="AA98" i="10" s="1"/>
  <c r="Q99" i="10"/>
  <c r="Q100" i="10"/>
  <c r="AA100" i="10" s="1"/>
  <c r="Q101" i="10"/>
  <c r="Q102" i="10"/>
  <c r="AA102" i="10" s="1"/>
  <c r="Q103" i="10"/>
  <c r="Q104" i="10"/>
  <c r="Q105" i="10"/>
  <c r="AA105" i="10" s="1"/>
  <c r="Q106" i="10"/>
  <c r="Q107" i="10"/>
  <c r="AA107" i="10" s="1"/>
  <c r="Q108" i="10"/>
  <c r="Q109" i="10"/>
  <c r="AA109" i="10" s="1"/>
  <c r="N177" i="10"/>
  <c r="S177" i="10" s="1"/>
  <c r="Q110" i="10"/>
  <c r="Q111" i="10"/>
  <c r="AA111" i="10" s="1"/>
  <c r="Q112" i="10"/>
  <c r="Q113" i="10"/>
  <c r="AA113" i="10" s="1"/>
  <c r="Q114" i="10"/>
  <c r="Q115" i="10"/>
  <c r="Q116" i="10"/>
  <c r="AA116" i="10" s="1"/>
  <c r="N20" i="10"/>
  <c r="Q117" i="10"/>
  <c r="Q118" i="10"/>
  <c r="AA118" i="10" s="1"/>
  <c r="Q119" i="10"/>
  <c r="Q120" i="10"/>
  <c r="AA120" i="10" s="1"/>
  <c r="Q121" i="10"/>
  <c r="Q122" i="10"/>
  <c r="AA122" i="10" s="1"/>
  <c r="Q123" i="10"/>
  <c r="Q124" i="10"/>
  <c r="AA124" i="10" s="1"/>
  <c r="N50" i="10"/>
  <c r="Q125" i="10"/>
  <c r="Q126" i="10"/>
  <c r="AA126" i="10" s="1"/>
  <c r="Q127" i="10"/>
  <c r="Q128" i="10"/>
  <c r="AA128" i="10" s="1"/>
  <c r="Q129" i="10"/>
  <c r="Q130" i="10"/>
  <c r="AA130" i="10" s="1"/>
  <c r="Q131" i="10"/>
  <c r="Q132" i="10"/>
  <c r="AA132" i="10" s="1"/>
  <c r="N65" i="10"/>
  <c r="Q133" i="10"/>
  <c r="Q134" i="10"/>
  <c r="AA134" i="10" s="1"/>
  <c r="Q135" i="10"/>
  <c r="N93" i="10"/>
  <c r="Q136" i="10"/>
  <c r="AA136" i="10" s="1"/>
  <c r="Q137" i="10"/>
  <c r="Q138" i="10"/>
  <c r="AA138" i="10" s="1"/>
  <c r="Q139" i="10"/>
  <c r="Q140" i="10"/>
  <c r="AA140" i="10" s="1"/>
  <c r="Q141" i="10"/>
  <c r="Q142" i="10"/>
  <c r="AA142" i="10" s="1"/>
  <c r="Q143" i="10"/>
  <c r="N96" i="10"/>
  <c r="Q144" i="10"/>
  <c r="AA144" i="10" s="1"/>
  <c r="Q145" i="10"/>
  <c r="Q146" i="10"/>
  <c r="AA146" i="10" s="1"/>
  <c r="Q147" i="10"/>
  <c r="AA147" i="10" s="1"/>
  <c r="Q148" i="10"/>
  <c r="Q149" i="10"/>
  <c r="AA149" i="10" s="1"/>
  <c r="Q150" i="10"/>
  <c r="N113" i="10"/>
  <c r="Q151" i="10"/>
  <c r="AA151" i="10" s="1"/>
  <c r="Q152" i="10"/>
  <c r="Q153" i="10"/>
  <c r="AA153" i="10" s="1"/>
  <c r="Q154" i="10"/>
  <c r="Q155" i="10"/>
  <c r="AA155" i="10" s="1"/>
  <c r="Q156" i="10"/>
  <c r="AA157" i="10"/>
  <c r="N156" i="10" l="1"/>
  <c r="N159" i="10"/>
  <c r="S159" i="10" s="1"/>
  <c r="N150" i="10"/>
  <c r="N162" i="10"/>
  <c r="S162" i="10" s="1"/>
  <c r="N158" i="10"/>
  <c r="S158" i="10" s="1"/>
  <c r="N154" i="10"/>
  <c r="S154" i="10" s="1"/>
  <c r="N164" i="10"/>
  <c r="S164" i="10" s="1"/>
  <c r="N149" i="10"/>
  <c r="N153" i="10"/>
  <c r="N161" i="10"/>
  <c r="S161" i="10" s="1"/>
  <c r="N175" i="10"/>
  <c r="S175" i="10" s="1"/>
  <c r="N152" i="10"/>
  <c r="N155" i="10"/>
  <c r="S155" i="10" s="1"/>
  <c r="Y155" i="10" s="1"/>
  <c r="N160" i="10"/>
  <c r="S160" i="10" s="1"/>
  <c r="N157" i="10"/>
  <c r="S157" i="10" s="1"/>
  <c r="Y157" i="10" s="1"/>
  <c r="N163" i="10"/>
  <c r="S163" i="10" s="1"/>
  <c r="N151" i="10"/>
  <c r="S151" i="10" s="1"/>
  <c r="U151" i="10" s="1"/>
  <c r="N141" i="10"/>
  <c r="N125" i="10"/>
  <c r="N140" i="10"/>
  <c r="N142" i="10"/>
  <c r="N124" i="10"/>
  <c r="N127" i="10"/>
  <c r="N123" i="10"/>
  <c r="N126" i="10"/>
  <c r="N122" i="10"/>
  <c r="N112" i="10"/>
  <c r="N88" i="10"/>
  <c r="N90" i="10"/>
  <c r="N62" i="10"/>
  <c r="N63" i="10"/>
  <c r="S127" i="10" s="1"/>
  <c r="N35" i="10"/>
  <c r="N16" i="10"/>
  <c r="N79" i="10"/>
  <c r="S50" i="10" s="1"/>
  <c r="Y50" i="10" s="1"/>
  <c r="N110" i="10"/>
  <c r="S110" i="10" s="1"/>
  <c r="N119" i="10"/>
  <c r="N86" i="10"/>
  <c r="N72" i="10"/>
  <c r="N17" i="10"/>
  <c r="N29" i="10"/>
  <c r="N31" i="10"/>
  <c r="N115" i="10"/>
  <c r="N106" i="10"/>
  <c r="N102" i="10"/>
  <c r="N83" i="10"/>
  <c r="N67" i="10"/>
  <c r="S67" i="10" s="1"/>
  <c r="U67" i="10" s="1"/>
  <c r="N121" i="10"/>
  <c r="N92" i="10"/>
  <c r="N57" i="10"/>
  <c r="N38" i="10"/>
  <c r="N19" i="10"/>
  <c r="N32" i="10"/>
  <c r="N135" i="10"/>
  <c r="N117" i="10"/>
  <c r="S117" i="10" s="1"/>
  <c r="N74" i="10"/>
  <c r="N48" i="10"/>
  <c r="N39" i="10"/>
  <c r="N24" i="10"/>
  <c r="N46" i="10"/>
  <c r="S17" i="10" s="1"/>
  <c r="N43" i="10"/>
  <c r="N45" i="10"/>
  <c r="N52" i="10"/>
  <c r="N54" i="10"/>
  <c r="N73" i="10"/>
  <c r="N71" i="10"/>
  <c r="N84" i="10"/>
  <c r="N101" i="10"/>
  <c r="N104" i="10"/>
  <c r="N128" i="10"/>
  <c r="N132" i="10"/>
  <c r="N131" i="10"/>
  <c r="N138" i="10"/>
  <c r="N139" i="10"/>
  <c r="N148" i="10"/>
  <c r="N145" i="10"/>
  <c r="S92" i="10"/>
  <c r="U92" i="10" s="1"/>
  <c r="N166" i="10"/>
  <c r="S166" i="10" s="1"/>
  <c r="N172" i="10"/>
  <c r="N170" i="10"/>
  <c r="N168" i="10"/>
  <c r="N174" i="10"/>
  <c r="N27" i="10"/>
  <c r="N28" i="10"/>
  <c r="N77" i="10"/>
  <c r="N94" i="10"/>
  <c r="N91" i="10"/>
  <c r="N87" i="10"/>
  <c r="N95" i="10"/>
  <c r="N97" i="10"/>
  <c r="N89" i="10"/>
  <c r="N120" i="10"/>
  <c r="N111" i="10"/>
  <c r="N114" i="10"/>
  <c r="N109" i="10"/>
  <c r="N25" i="10"/>
  <c r="N41" i="10"/>
  <c r="N55" i="10"/>
  <c r="N69" i="10"/>
  <c r="S69" i="10" s="1"/>
  <c r="Y69" i="10" s="1"/>
  <c r="N82" i="10"/>
  <c r="N99" i="10"/>
  <c r="N103" i="10"/>
  <c r="N107" i="10"/>
  <c r="N116" i="10"/>
  <c r="N134" i="10"/>
  <c r="N136" i="10"/>
  <c r="N34" i="10"/>
  <c r="S107" i="10" s="1"/>
  <c r="Y107" i="10" s="1"/>
  <c r="N176" i="10"/>
  <c r="N14" i="10"/>
  <c r="N15" i="10"/>
  <c r="N18" i="10"/>
  <c r="N21" i="10"/>
  <c r="S116" i="10" s="1"/>
  <c r="U116" i="10" s="1"/>
  <c r="N36" i="10"/>
  <c r="N37" i="10"/>
  <c r="N49" i="10"/>
  <c r="S124" i="10" s="1"/>
  <c r="N60" i="10"/>
  <c r="N58" i="10"/>
  <c r="N59" i="10"/>
  <c r="N64" i="10"/>
  <c r="N61" i="10"/>
  <c r="N76" i="10"/>
  <c r="N33" i="10"/>
  <c r="N44" i="10"/>
  <c r="N53" i="10"/>
  <c r="N68" i="10"/>
  <c r="N75" i="10"/>
  <c r="N81" i="10"/>
  <c r="N85" i="10"/>
  <c r="S56" i="10" s="1"/>
  <c r="N129" i="10"/>
  <c r="N130" i="10"/>
  <c r="N143" i="10"/>
  <c r="N144" i="10"/>
  <c r="N146" i="10"/>
  <c r="N165" i="10"/>
  <c r="N171" i="10"/>
  <c r="N169" i="10"/>
  <c r="N167" i="10"/>
  <c r="N173" i="10"/>
  <c r="S113" i="10"/>
  <c r="U113" i="10" s="1"/>
  <c r="AA84" i="10"/>
  <c r="AA54" i="10"/>
  <c r="AA26" i="10"/>
  <c r="AA150" i="10"/>
  <c r="AA135" i="10"/>
  <c r="AA121" i="10"/>
  <c r="AA103" i="10"/>
  <c r="AA58" i="10"/>
  <c r="AA43" i="10"/>
  <c r="AA154" i="10"/>
  <c r="AA139" i="10"/>
  <c r="AA125" i="10"/>
  <c r="S125" i="10"/>
  <c r="AA110" i="10"/>
  <c r="AA99" i="10"/>
  <c r="AA143" i="10"/>
  <c r="AA129" i="10"/>
  <c r="AA114" i="10"/>
  <c r="AA95" i="10"/>
  <c r="AA117" i="10"/>
  <c r="AA106" i="10"/>
  <c r="AA91" i="10"/>
  <c r="AA88" i="10"/>
  <c r="AA80" i="10"/>
  <c r="AA73" i="10"/>
  <c r="AA66" i="10"/>
  <c r="AA50" i="10"/>
  <c r="AA152" i="10"/>
  <c r="AA148" i="10"/>
  <c r="AA141" i="10"/>
  <c r="AA133" i="10"/>
  <c r="AA127" i="10"/>
  <c r="AA119" i="10"/>
  <c r="AA112" i="10"/>
  <c r="AA104" i="10"/>
  <c r="AA101" i="10"/>
  <c r="AA93" i="10"/>
  <c r="AA156" i="10"/>
  <c r="AA145" i="10"/>
  <c r="AA137" i="10"/>
  <c r="AA131" i="10"/>
  <c r="AA123" i="10"/>
  <c r="AA115" i="10"/>
  <c r="AA108" i="10"/>
  <c r="AA97" i="10"/>
  <c r="N26" i="10"/>
  <c r="N178" i="10"/>
  <c r="N22" i="10"/>
  <c r="N42" i="10"/>
  <c r="N40" i="10"/>
  <c r="N51" i="10"/>
  <c r="N47" i="10"/>
  <c r="N66" i="10"/>
  <c r="N70" i="10"/>
  <c r="N78" i="10"/>
  <c r="N80" i="10"/>
  <c r="N98" i="10"/>
  <c r="N100" i="10"/>
  <c r="N105" i="10"/>
  <c r="S65" i="10" s="1"/>
  <c r="N108" i="10"/>
  <c r="N118" i="10"/>
  <c r="N133" i="10"/>
  <c r="N137" i="10"/>
  <c r="N147" i="10"/>
  <c r="N23" i="10"/>
  <c r="N30" i="10"/>
  <c r="S141" i="10" l="1"/>
  <c r="U141" i="10" s="1"/>
  <c r="S122" i="10"/>
  <c r="Y122" i="10" s="1"/>
  <c r="S152" i="10"/>
  <c r="U152" i="10" s="1"/>
  <c r="S140" i="10"/>
  <c r="Y140" i="10" s="1"/>
  <c r="S120" i="10"/>
  <c r="U120" i="10" s="1"/>
  <c r="S126" i="10"/>
  <c r="U126" i="10" s="1"/>
  <c r="S150" i="10"/>
  <c r="Y150" i="10" s="1"/>
  <c r="S142" i="10"/>
  <c r="Y142" i="10" s="1"/>
  <c r="S16" i="10"/>
  <c r="U16" i="10" s="1"/>
  <c r="S156" i="10"/>
  <c r="Y156" i="10" s="1"/>
  <c r="S35" i="10"/>
  <c r="U35" i="10" s="1"/>
  <c r="S149" i="10"/>
  <c r="Y149" i="10" s="1"/>
  <c r="S153" i="10"/>
  <c r="Y153" i="10" s="1"/>
  <c r="S123" i="10"/>
  <c r="U123" i="10" s="1"/>
  <c r="S14" i="10"/>
  <c r="U14" i="10" s="1"/>
  <c r="S63" i="10"/>
  <c r="U63" i="10" s="1"/>
  <c r="S148" i="10"/>
  <c r="Y148" i="10" s="1"/>
  <c r="S105" i="10"/>
  <c r="U105" i="10" s="1"/>
  <c r="S83" i="10"/>
  <c r="Y83" i="10" s="1"/>
  <c r="S39" i="10"/>
  <c r="Y39" i="10" s="1"/>
  <c r="S25" i="10"/>
  <c r="U25" i="10" s="1"/>
  <c r="S60" i="10"/>
  <c r="U60" i="10" s="1"/>
  <c r="S115" i="10"/>
  <c r="U115" i="10" s="1"/>
  <c r="S55" i="10"/>
  <c r="U55" i="10" s="1"/>
  <c r="S61" i="10"/>
  <c r="U61" i="10" s="1"/>
  <c r="S46" i="10"/>
  <c r="Y46" i="10" s="1"/>
  <c r="S36" i="10"/>
  <c r="U36" i="10" s="1"/>
  <c r="S89" i="10"/>
  <c r="U89" i="10" s="1"/>
  <c r="S70" i="10"/>
  <c r="U70" i="10" s="1"/>
  <c r="S130" i="10"/>
  <c r="U130" i="10" s="1"/>
  <c r="S143" i="10"/>
  <c r="Y143" i="10" s="1"/>
  <c r="S84" i="10"/>
  <c r="Y84" i="10" s="1"/>
  <c r="S41" i="10"/>
  <c r="U41" i="10" s="1"/>
  <c r="S26" i="10"/>
  <c r="U26" i="10" s="1"/>
  <c r="S106" i="10"/>
  <c r="U106" i="10" s="1"/>
  <c r="S112" i="10"/>
  <c r="Y112" i="10" s="1"/>
  <c r="S15" i="10"/>
  <c r="U15" i="10" s="1"/>
  <c r="S68" i="10"/>
  <c r="U68" i="10" s="1"/>
  <c r="S53" i="10"/>
  <c r="Y53" i="10" s="1"/>
  <c r="S38" i="10"/>
  <c r="U38" i="10" s="1"/>
  <c r="S91" i="10"/>
  <c r="Y91" i="10" s="1"/>
  <c r="S76" i="10"/>
  <c r="U76" i="10" s="1"/>
  <c r="S54" i="10"/>
  <c r="Y54" i="10" s="1"/>
  <c r="S27" i="10"/>
  <c r="U27" i="10" s="1"/>
  <c r="S132" i="10"/>
  <c r="Y132" i="10" s="1"/>
  <c r="S51" i="10"/>
  <c r="U51" i="10" s="1"/>
  <c r="S24" i="10"/>
  <c r="Y24" i="10" s="1"/>
  <c r="S145" i="10"/>
  <c r="Y145" i="10" s="1"/>
  <c r="S86" i="10"/>
  <c r="Y86" i="10" s="1"/>
  <c r="S48" i="10"/>
  <c r="Y48" i="10" s="1"/>
  <c r="S28" i="10"/>
  <c r="U28" i="10" s="1"/>
  <c r="S131" i="10"/>
  <c r="Y131" i="10" s="1"/>
  <c r="S52" i="10"/>
  <c r="Y52" i="10" s="1"/>
  <c r="S104" i="10"/>
  <c r="U104" i="10" s="1"/>
  <c r="S133" i="10"/>
  <c r="Y133" i="10" s="1"/>
  <c r="S40" i="10"/>
  <c r="U40" i="10" s="1"/>
  <c r="S147" i="10"/>
  <c r="U147" i="10" s="1"/>
  <c r="S99" i="10"/>
  <c r="U99" i="10" s="1"/>
  <c r="S167" i="10"/>
  <c r="S109" i="10"/>
  <c r="U109" i="10" s="1"/>
  <c r="S176" i="10"/>
  <c r="S137" i="10"/>
  <c r="U137" i="10" s="1"/>
  <c r="S102" i="10"/>
  <c r="U102" i="10" s="1"/>
  <c r="S174" i="10"/>
  <c r="S30" i="10"/>
  <c r="U30" i="10" s="1"/>
  <c r="S81" i="10"/>
  <c r="U81" i="10" s="1"/>
  <c r="S129" i="10"/>
  <c r="Y129" i="10" s="1"/>
  <c r="S19" i="10"/>
  <c r="Y19" i="10" s="1"/>
  <c r="S79" i="10"/>
  <c r="Y79" i="10" s="1"/>
  <c r="S49" i="10"/>
  <c r="U49" i="10" s="1"/>
  <c r="S94" i="10"/>
  <c r="Y94" i="10" s="1"/>
  <c r="S97" i="10"/>
  <c r="Y97" i="10" s="1"/>
  <c r="S169" i="10"/>
  <c r="S47" i="10"/>
  <c r="Y47" i="10" s="1"/>
  <c r="S44" i="10"/>
  <c r="U44" i="10" s="1"/>
  <c r="S20" i="10"/>
  <c r="U20" i="10" s="1"/>
  <c r="S135" i="10"/>
  <c r="U135" i="10" s="1"/>
  <c r="S100" i="10"/>
  <c r="Y100" i="10" s="1"/>
  <c r="S168" i="10"/>
  <c r="S64" i="10"/>
  <c r="U64" i="10" s="1"/>
  <c r="S108" i="10"/>
  <c r="U108" i="10" s="1"/>
  <c r="S59" i="10"/>
  <c r="U59" i="10" s="1"/>
  <c r="S138" i="10"/>
  <c r="Y138" i="10" s="1"/>
  <c r="S22" i="10"/>
  <c r="U22" i="10" s="1"/>
  <c r="S75" i="10"/>
  <c r="U75" i="10" s="1"/>
  <c r="S32" i="10"/>
  <c r="U32" i="10" s="1"/>
  <c r="S18" i="10"/>
  <c r="U18" i="10" s="1"/>
  <c r="S178" i="10"/>
  <c r="S144" i="10"/>
  <c r="U144" i="10" s="1"/>
  <c r="S103" i="10"/>
  <c r="Y103" i="10" s="1"/>
  <c r="S95" i="10"/>
  <c r="U95" i="10" s="1"/>
  <c r="S171" i="10"/>
  <c r="S85" i="10"/>
  <c r="U85" i="10" s="1"/>
  <c r="S134" i="10"/>
  <c r="Y134" i="10" s="1"/>
  <c r="S128" i="10"/>
  <c r="U128" i="10" s="1"/>
  <c r="S82" i="10"/>
  <c r="U82" i="10" s="1"/>
  <c r="S37" i="10"/>
  <c r="U37" i="10" s="1"/>
  <c r="S98" i="10"/>
  <c r="Y98" i="10" s="1"/>
  <c r="S170" i="10"/>
  <c r="S90" i="10"/>
  <c r="U90" i="10" s="1"/>
  <c r="S77" i="10"/>
  <c r="U77" i="10" s="1"/>
  <c r="S62" i="10"/>
  <c r="U62" i="10" s="1"/>
  <c r="S45" i="10"/>
  <c r="Y45" i="10" s="1"/>
  <c r="S66" i="10"/>
  <c r="U66" i="10" s="1"/>
  <c r="S114" i="10"/>
  <c r="Y114" i="10" s="1"/>
  <c r="S119" i="10"/>
  <c r="Y119" i="10" s="1"/>
  <c r="S146" i="10"/>
  <c r="Y146" i="10" s="1"/>
  <c r="S87" i="10"/>
  <c r="U87" i="10" s="1"/>
  <c r="S72" i="10"/>
  <c r="U72" i="10" s="1"/>
  <c r="S57" i="10"/>
  <c r="U57" i="10" s="1"/>
  <c r="S42" i="10"/>
  <c r="U42" i="10" s="1"/>
  <c r="S29" i="10"/>
  <c r="U29" i="10" s="1"/>
  <c r="S21" i="10"/>
  <c r="Y21" i="10" s="1"/>
  <c r="S136" i="10"/>
  <c r="Y136" i="10" s="1"/>
  <c r="S101" i="10"/>
  <c r="Y101" i="10" s="1"/>
  <c r="S173" i="10"/>
  <c r="S93" i="10"/>
  <c r="Y93" i="10" s="1"/>
  <c r="S165" i="10"/>
  <c r="S78" i="10"/>
  <c r="U78" i="10" s="1"/>
  <c r="S34" i="10"/>
  <c r="U34" i="10" s="1"/>
  <c r="S118" i="10"/>
  <c r="U118" i="10" s="1"/>
  <c r="S111" i="10"/>
  <c r="Y111" i="10" s="1"/>
  <c r="S80" i="10"/>
  <c r="U80" i="10" s="1"/>
  <c r="S58" i="10"/>
  <c r="U58" i="10" s="1"/>
  <c r="S31" i="10"/>
  <c r="U31" i="10" s="1"/>
  <c r="S139" i="10"/>
  <c r="U139" i="10" s="1"/>
  <c r="S96" i="10"/>
  <c r="Y96" i="10" s="1"/>
  <c r="S172" i="10"/>
  <c r="S88" i="10"/>
  <c r="Y88" i="10" s="1"/>
  <c r="S71" i="10"/>
  <c r="U71" i="10" s="1"/>
  <c r="S33" i="10"/>
  <c r="U33" i="10" s="1"/>
  <c r="S23" i="10"/>
  <c r="U23" i="10" s="1"/>
  <c r="S74" i="10"/>
  <c r="Y74" i="10" s="1"/>
  <c r="S43" i="10"/>
  <c r="U43" i="10" s="1"/>
  <c r="S73" i="10"/>
  <c r="U73" i="10" s="1"/>
  <c r="S121" i="10"/>
  <c r="Y121" i="10" s="1"/>
  <c r="U69" i="10"/>
  <c r="Y113" i="10"/>
  <c r="Y124" i="10"/>
  <c r="U124" i="10"/>
  <c r="U157" i="10"/>
  <c r="Y120" i="10"/>
  <c r="U153" i="10"/>
  <c r="Y67" i="10"/>
  <c r="Y151" i="10"/>
  <c r="U155" i="10"/>
  <c r="Y116" i="10"/>
  <c r="Y92" i="10"/>
  <c r="U107" i="10"/>
  <c r="U50" i="10"/>
  <c r="Y125" i="10"/>
  <c r="U125" i="10"/>
  <c r="Y154" i="10"/>
  <c r="U154" i="10"/>
  <c r="AA11" i="10"/>
  <c r="Y110" i="10"/>
  <c r="U110" i="10"/>
  <c r="Y127" i="10"/>
  <c r="U127" i="10"/>
  <c r="Y141" i="10"/>
  <c r="Y117" i="10"/>
  <c r="U117" i="10"/>
  <c r="U17" i="10"/>
  <c r="Y17" i="10"/>
  <c r="U65" i="10"/>
  <c r="Y65" i="10"/>
  <c r="U56" i="10"/>
  <c r="Y56" i="10"/>
  <c r="U142" i="10" l="1"/>
  <c r="Y152" i="10"/>
  <c r="Y126" i="10"/>
  <c r="U140" i="10"/>
  <c r="U149" i="10"/>
  <c r="U150" i="10"/>
  <c r="U122" i="10"/>
  <c r="Y16" i="10"/>
  <c r="U48" i="10"/>
  <c r="U156" i="10"/>
  <c r="Y104" i="10"/>
  <c r="Y137" i="10"/>
  <c r="U46" i="10"/>
  <c r="Y123" i="10"/>
  <c r="U83" i="10"/>
  <c r="Y35" i="10"/>
  <c r="Y115" i="10"/>
  <c r="Y61" i="10"/>
  <c r="Y25" i="10"/>
  <c r="Y99" i="10"/>
  <c r="U39" i="10"/>
  <c r="Y49" i="10"/>
  <c r="U148" i="10"/>
  <c r="Y63" i="10"/>
  <c r="Y14" i="10"/>
  <c r="Y95" i="10"/>
  <c r="Y64" i="10"/>
  <c r="U53" i="10"/>
  <c r="Y106" i="10"/>
  <c r="Y105" i="10"/>
  <c r="U45" i="10"/>
  <c r="Y71" i="10"/>
  <c r="U84" i="10"/>
  <c r="Y60" i="10"/>
  <c r="U86" i="10"/>
  <c r="U52" i="10"/>
  <c r="Y68" i="10"/>
  <c r="Y40" i="10"/>
  <c r="U143" i="10"/>
  <c r="U134" i="10"/>
  <c r="Y147" i="10"/>
  <c r="U98" i="10"/>
  <c r="U136" i="10"/>
  <c r="Y33" i="10"/>
  <c r="Y76" i="10"/>
  <c r="Y18" i="10"/>
  <c r="Y57" i="10"/>
  <c r="Y31" i="10"/>
  <c r="Y89" i="10"/>
  <c r="Y28" i="10"/>
  <c r="Y15" i="10"/>
  <c r="U21" i="10"/>
  <c r="U103" i="10"/>
  <c r="Y130" i="10"/>
  <c r="Y41" i="10"/>
  <c r="U112" i="10"/>
  <c r="U131" i="10"/>
  <c r="Y55" i="10"/>
  <c r="Y128" i="10"/>
  <c r="Y44" i="10"/>
  <c r="Y72" i="10"/>
  <c r="U91" i="10"/>
  <c r="U114" i="10"/>
  <c r="U132" i="10"/>
  <c r="Y58" i="10"/>
  <c r="Y109" i="10"/>
  <c r="Y36" i="10"/>
  <c r="U145" i="10"/>
  <c r="Y26" i="10"/>
  <c r="Y22" i="10"/>
  <c r="U79" i="10"/>
  <c r="Y77" i="10"/>
  <c r="Y70" i="10"/>
  <c r="Y51" i="10"/>
  <c r="Y85" i="10"/>
  <c r="Y59" i="10"/>
  <c r="Y38" i="10"/>
  <c r="U133" i="10"/>
  <c r="Y43" i="10"/>
  <c r="Y23" i="10"/>
  <c r="U100" i="10"/>
  <c r="U24" i="10"/>
  <c r="U54" i="10"/>
  <c r="Y29" i="10"/>
  <c r="Y66" i="10"/>
  <c r="U74" i="10"/>
  <c r="U101" i="10"/>
  <c r="Y108" i="10"/>
  <c r="Y27" i="10"/>
  <c r="Y81" i="10"/>
  <c r="U146" i="10"/>
  <c r="Y75" i="10"/>
  <c r="U121" i="10"/>
  <c r="U129" i="10"/>
  <c r="Y144" i="10"/>
  <c r="U88" i="10"/>
  <c r="Y90" i="10"/>
  <c r="Y139" i="10"/>
  <c r="U47" i="10"/>
  <c r="Y87" i="10"/>
  <c r="Y82" i="10"/>
  <c r="Y78" i="10"/>
  <c r="Y42" i="10"/>
  <c r="Y135" i="10"/>
  <c r="Y34" i="10"/>
  <c r="Y80" i="10"/>
  <c r="U111" i="10"/>
  <c r="Y62" i="10"/>
  <c r="Y32" i="10"/>
  <c r="U19" i="10"/>
  <c r="U97" i="10"/>
  <c r="U93" i="10"/>
  <c r="U119" i="10"/>
  <c r="Y30" i="10"/>
  <c r="Y73" i="10"/>
  <c r="U96" i="10"/>
  <c r="U138" i="10"/>
  <c r="Y37" i="10"/>
  <c r="Y118" i="10"/>
  <c r="Y102" i="10"/>
  <c r="U94" i="10"/>
  <c r="Y20" i="10"/>
  <c r="W9" i="10" l="1"/>
  <c r="W8" i="10" s="1"/>
  <c r="R16" i="4"/>
  <c r="AB16" i="4" s="1"/>
  <c r="R17" i="4"/>
  <c r="R18" i="4"/>
  <c r="AB18" i="4" s="1"/>
  <c r="R19" i="4"/>
  <c r="AB19" i="4" s="1"/>
  <c r="R20" i="4"/>
  <c r="AB20" i="4" s="1"/>
  <c r="R21" i="4"/>
  <c r="AB21" i="4" s="1"/>
  <c r="R22" i="4"/>
  <c r="R23" i="4"/>
  <c r="AB23" i="4" s="1"/>
  <c r="R24" i="4"/>
  <c r="AB24" i="4" s="1"/>
  <c r="R25" i="4"/>
  <c r="AB25" i="4" s="1"/>
  <c r="R26" i="4"/>
  <c r="AB26" i="4" s="1"/>
  <c r="R27" i="4"/>
  <c r="AB27" i="4" s="1"/>
  <c r="R28" i="4"/>
  <c r="AB28" i="4" s="1"/>
  <c r="R29" i="4"/>
  <c r="AB29" i="4" s="1"/>
  <c r="R30" i="4"/>
  <c r="AB30" i="4" s="1"/>
  <c r="R31" i="4"/>
  <c r="AB31" i="4" s="1"/>
  <c r="R32" i="4"/>
  <c r="AB32" i="4" s="1"/>
  <c r="R33" i="4"/>
  <c r="R34" i="4"/>
  <c r="AB34" i="4" s="1"/>
  <c r="R35" i="4"/>
  <c r="AB35" i="4" s="1"/>
  <c r="R36" i="4"/>
  <c r="AB36" i="4" s="1"/>
  <c r="R37" i="4"/>
  <c r="R38" i="4"/>
  <c r="AB38" i="4" s="1"/>
  <c r="R39" i="4"/>
  <c r="AB39" i="4" s="1"/>
  <c r="R40" i="4"/>
  <c r="AB40" i="4" s="1"/>
  <c r="R41" i="4"/>
  <c r="AB41" i="4" s="1"/>
  <c r="R42" i="4"/>
  <c r="AB42" i="4" s="1"/>
  <c r="R43" i="4"/>
  <c r="AB43" i="4" s="1"/>
  <c r="R44" i="4"/>
  <c r="AB44" i="4" s="1"/>
  <c r="R45" i="4"/>
  <c r="AB45" i="4" s="1"/>
  <c r="R46" i="4"/>
  <c r="AB46" i="4" s="1"/>
  <c r="R47" i="4"/>
  <c r="AB47" i="4" s="1"/>
  <c r="R48" i="4"/>
  <c r="R49" i="4"/>
  <c r="AB49" i="4" s="1"/>
  <c r="R50" i="4"/>
  <c r="AB50" i="4" s="1"/>
  <c r="R51" i="4"/>
  <c r="AB51" i="4" s="1"/>
  <c r="R52" i="4"/>
  <c r="AB52" i="4" s="1"/>
  <c r="R53" i="4"/>
  <c r="AB53" i="4" s="1"/>
  <c r="R54" i="4"/>
  <c r="AB54" i="4" s="1"/>
  <c r="R55" i="4"/>
  <c r="AB55" i="4" s="1"/>
  <c r="R56" i="4"/>
  <c r="AB56" i="4" s="1"/>
  <c r="R57" i="4"/>
  <c r="AB57" i="4" s="1"/>
  <c r="R58" i="4"/>
  <c r="AB58" i="4" s="1"/>
  <c r="R59" i="4"/>
  <c r="AB59" i="4" s="1"/>
  <c r="R60" i="4"/>
  <c r="AB60" i="4" s="1"/>
  <c r="R61" i="4"/>
  <c r="AB61" i="4" s="1"/>
  <c r="R62" i="4"/>
  <c r="AB62" i="4" s="1"/>
  <c r="R63" i="4"/>
  <c r="AB63" i="4" s="1"/>
  <c r="R64" i="4"/>
  <c r="R65" i="4"/>
  <c r="AB65" i="4" s="1"/>
  <c r="R66" i="4"/>
  <c r="AB66" i="4" s="1"/>
  <c r="R67" i="4"/>
  <c r="AB67" i="4" s="1"/>
  <c r="R68" i="4"/>
  <c r="AB68" i="4" s="1"/>
  <c r="R69" i="4"/>
  <c r="AB69" i="4" s="1"/>
  <c r="R70" i="4"/>
  <c r="AB70" i="4" s="1"/>
  <c r="R71" i="4"/>
  <c r="AB71" i="4" s="1"/>
  <c r="R72" i="4"/>
  <c r="AB72" i="4" s="1"/>
  <c r="R73" i="4"/>
  <c r="AB73" i="4" s="1"/>
  <c r="R74" i="4"/>
  <c r="AB74" i="4" s="1"/>
  <c r="R75" i="4"/>
  <c r="AB75" i="4" s="1"/>
  <c r="R76" i="4"/>
  <c r="AB76" i="4" s="1"/>
  <c r="R77" i="4"/>
  <c r="AB77" i="4" s="1"/>
  <c r="R78" i="4"/>
  <c r="AB78" i="4" s="1"/>
  <c r="R79" i="4"/>
  <c r="R80" i="4"/>
  <c r="AB80" i="4" s="1"/>
  <c r="R81" i="4"/>
  <c r="AB81" i="4" s="1"/>
  <c r="R82" i="4"/>
  <c r="AB82" i="4" s="1"/>
  <c r="R83" i="4"/>
  <c r="AB83" i="4" s="1"/>
  <c r="R84" i="4"/>
  <c r="AB84" i="4" s="1"/>
  <c r="R85" i="4"/>
  <c r="AB85" i="4" s="1"/>
  <c r="R86" i="4"/>
  <c r="AB86" i="4" s="1"/>
  <c r="R87" i="4"/>
  <c r="AB87" i="4" s="1"/>
  <c r="R88" i="4"/>
  <c r="AB88" i="4" s="1"/>
  <c r="R90" i="4"/>
  <c r="AB90" i="4" s="1"/>
  <c r="R91" i="4"/>
  <c r="AB91" i="4" s="1"/>
  <c r="R92" i="4"/>
  <c r="AB92" i="4" s="1"/>
  <c r="R93" i="4"/>
  <c r="AB93" i="4" s="1"/>
  <c r="R94" i="4"/>
  <c r="AB94" i="4" s="1"/>
  <c r="R95" i="4"/>
  <c r="R96" i="4"/>
  <c r="AB96" i="4" s="1"/>
  <c r="R97" i="4"/>
  <c r="AB97" i="4" s="1"/>
  <c r="R98" i="4"/>
  <c r="AB98" i="4" s="1"/>
  <c r="R99" i="4"/>
  <c r="R100" i="4"/>
  <c r="AB100" i="4" s="1"/>
  <c r="R101" i="4"/>
  <c r="AB101" i="4" s="1"/>
  <c r="R102" i="4"/>
  <c r="AB102" i="4" s="1"/>
  <c r="R103" i="4"/>
  <c r="AB103" i="4" s="1"/>
  <c r="R104" i="4"/>
  <c r="AB104" i="4" s="1"/>
  <c r="R105" i="4"/>
  <c r="AB105" i="4" s="1"/>
  <c r="R106" i="4"/>
  <c r="AB106" i="4" s="1"/>
  <c r="R107" i="4"/>
  <c r="AB107" i="4" s="1"/>
  <c r="R108" i="4"/>
  <c r="AB108" i="4" s="1"/>
  <c r="R109" i="4"/>
  <c r="AB109" i="4" s="1"/>
  <c r="R110" i="4"/>
  <c r="R111" i="4"/>
  <c r="AB111" i="4" s="1"/>
  <c r="R112" i="4"/>
  <c r="AB112" i="4" s="1"/>
  <c r="R113" i="4"/>
  <c r="AB113" i="4" s="1"/>
  <c r="R114" i="4"/>
  <c r="AB114" i="4" s="1"/>
  <c r="R115" i="4"/>
  <c r="AB115" i="4" s="1"/>
  <c r="R116" i="4"/>
  <c r="AB116" i="4" s="1"/>
  <c r="R117" i="4"/>
  <c r="AB117" i="4" s="1"/>
  <c r="R118" i="4"/>
  <c r="AB118" i="4" s="1"/>
  <c r="R119" i="4"/>
  <c r="AB119" i="4" s="1"/>
  <c r="R120" i="4"/>
  <c r="AB120" i="4" s="1"/>
  <c r="R121" i="4"/>
  <c r="AB121" i="4" s="1"/>
  <c r="R122" i="4"/>
  <c r="AB122" i="4" s="1"/>
  <c r="R123" i="4"/>
  <c r="AB123" i="4" s="1"/>
  <c r="R124" i="4"/>
  <c r="AB124" i="4" s="1"/>
  <c r="R125" i="4"/>
  <c r="AB125" i="4" s="1"/>
  <c r="R126" i="4"/>
  <c r="R127" i="4"/>
  <c r="AB127" i="4" s="1"/>
  <c r="R128" i="4"/>
  <c r="AB128" i="4" s="1"/>
  <c r="R129" i="4"/>
  <c r="AB129" i="4" s="1"/>
  <c r="R130" i="4"/>
  <c r="AB130" i="4" s="1"/>
  <c r="R131" i="4"/>
  <c r="R132" i="4"/>
  <c r="AB132" i="4" s="1"/>
  <c r="R133" i="4"/>
  <c r="AB133" i="4" s="1"/>
  <c r="R134" i="4"/>
  <c r="R135" i="4"/>
  <c r="AB135" i="4" s="1"/>
  <c r="R136" i="4"/>
  <c r="AB136" i="4" s="1"/>
  <c r="R137" i="4"/>
  <c r="AB137" i="4" s="1"/>
  <c r="R138" i="4"/>
  <c r="R139" i="4"/>
  <c r="AB139" i="4" s="1"/>
  <c r="R140" i="4"/>
  <c r="AB140" i="4" s="1"/>
  <c r="R141" i="4"/>
  <c r="AB141" i="4" s="1"/>
  <c r="R142" i="4"/>
  <c r="R143" i="4"/>
  <c r="R144" i="4"/>
  <c r="AB144" i="4" s="1"/>
  <c r="R145" i="4"/>
  <c r="AB145" i="4" s="1"/>
  <c r="R146" i="4"/>
  <c r="R147" i="4"/>
  <c r="AB147" i="4" s="1"/>
  <c r="R148" i="4"/>
  <c r="AB148" i="4" s="1"/>
  <c r="R149" i="4"/>
  <c r="AB149" i="4" s="1"/>
  <c r="R150" i="4"/>
  <c r="R151" i="4"/>
  <c r="AB151" i="4" s="1"/>
  <c r="R152" i="4"/>
  <c r="AB152" i="4" s="1"/>
  <c r="R153" i="4"/>
  <c r="AB153" i="4" s="1"/>
  <c r="R154" i="4"/>
  <c r="R155" i="4"/>
  <c r="AB155" i="4" s="1"/>
  <c r="R156" i="4"/>
  <c r="AB156" i="4" s="1"/>
  <c r="R157" i="4"/>
  <c r="AB157" i="4" s="1"/>
  <c r="R158" i="4"/>
  <c r="R159" i="4"/>
  <c r="R160" i="4"/>
  <c r="AB160" i="4" s="1"/>
  <c r="R161" i="4"/>
  <c r="AB161" i="4" s="1"/>
  <c r="R162" i="4"/>
  <c r="R163" i="4"/>
  <c r="AB163" i="4" s="1"/>
  <c r="R164" i="4"/>
  <c r="AB164" i="4" s="1"/>
  <c r="R165" i="4"/>
  <c r="AB165" i="4" s="1"/>
  <c r="R16" i="3"/>
  <c r="AB16" i="3" s="1"/>
  <c r="R17" i="3"/>
  <c r="AB17" i="3" s="1"/>
  <c r="R18" i="3"/>
  <c r="AB18" i="3" s="1"/>
  <c r="R19" i="3"/>
  <c r="R20" i="3"/>
  <c r="AB20" i="3" s="1"/>
  <c r="R21" i="3"/>
  <c r="AB21" i="3" s="1"/>
  <c r="R22" i="3"/>
  <c r="AB22" i="3" s="1"/>
  <c r="R23" i="3"/>
  <c r="R24" i="3"/>
  <c r="AB24" i="3" s="1"/>
  <c r="R25" i="3"/>
  <c r="AB25" i="3" s="1"/>
  <c r="R26" i="3"/>
  <c r="AB26" i="3" s="1"/>
  <c r="R27" i="3"/>
  <c r="R28" i="3"/>
  <c r="AB28" i="3" s="1"/>
  <c r="R29" i="3"/>
  <c r="AB29" i="3" s="1"/>
  <c r="R30" i="3"/>
  <c r="AB30" i="3" s="1"/>
  <c r="R31" i="3"/>
  <c r="AB31" i="3" s="1"/>
  <c r="R32" i="3"/>
  <c r="AB32" i="3" s="1"/>
  <c r="R33" i="3"/>
  <c r="AB33" i="3" s="1"/>
  <c r="R34" i="3"/>
  <c r="AB34" i="3" s="1"/>
  <c r="R35" i="3"/>
  <c r="AB35" i="3" s="1"/>
  <c r="R36" i="3"/>
  <c r="R37" i="3"/>
  <c r="AB37" i="3" s="1"/>
  <c r="R38" i="3"/>
  <c r="AB38" i="3" s="1"/>
  <c r="R39" i="3"/>
  <c r="AB39" i="3" s="1"/>
  <c r="R40" i="3"/>
  <c r="AB40" i="3" s="1"/>
  <c r="R41" i="3"/>
  <c r="AB41" i="3" s="1"/>
  <c r="R42" i="3"/>
  <c r="AB42" i="3" s="1"/>
  <c r="R43" i="3"/>
  <c r="AB43" i="3" s="1"/>
  <c r="R44" i="3"/>
  <c r="AB44" i="3" s="1"/>
  <c r="R45" i="3"/>
  <c r="AB45" i="3" s="1"/>
  <c r="R46" i="3"/>
  <c r="AB46" i="3" s="1"/>
  <c r="R47" i="3"/>
  <c r="AB47" i="3" s="1"/>
  <c r="R48" i="3"/>
  <c r="AB48" i="3" s="1"/>
  <c r="R49" i="3"/>
  <c r="AB49" i="3" s="1"/>
  <c r="R50" i="3"/>
  <c r="AB50" i="3" s="1"/>
  <c r="R51" i="3"/>
  <c r="R52" i="3"/>
  <c r="AB52" i="3" s="1"/>
  <c r="R53" i="3"/>
  <c r="AB53" i="3" s="1"/>
  <c r="R54" i="3"/>
  <c r="AB54" i="3" s="1"/>
  <c r="R55" i="3"/>
  <c r="R56" i="3"/>
  <c r="AB56" i="3" s="1"/>
  <c r="R57" i="3"/>
  <c r="AB57" i="3" s="1"/>
  <c r="R58" i="3"/>
  <c r="AB58" i="3" s="1"/>
  <c r="R59" i="3"/>
  <c r="R60" i="3"/>
  <c r="AB60" i="3" s="1"/>
  <c r="R61" i="3"/>
  <c r="AB61" i="3" s="1"/>
  <c r="R62" i="3"/>
  <c r="AB62" i="3" s="1"/>
  <c r="R63" i="3"/>
  <c r="AB63" i="3" s="1"/>
  <c r="R64" i="3"/>
  <c r="AB64" i="3" s="1"/>
  <c r="R65" i="3"/>
  <c r="AB65" i="3" s="1"/>
  <c r="R66" i="3"/>
  <c r="AB66" i="3" s="1"/>
  <c r="R67" i="3"/>
  <c r="R68" i="3"/>
  <c r="AB68" i="3" s="1"/>
  <c r="R69" i="3"/>
  <c r="AB69" i="3" s="1"/>
  <c r="R70" i="3"/>
  <c r="AB70" i="3" s="1"/>
  <c r="R71" i="3"/>
  <c r="R72" i="3"/>
  <c r="AB72" i="3" s="1"/>
  <c r="R73" i="3"/>
  <c r="AB73" i="3" s="1"/>
  <c r="R74" i="3"/>
  <c r="AB74" i="3" s="1"/>
  <c r="R75" i="3"/>
  <c r="AB75" i="3" s="1"/>
  <c r="R76" i="3"/>
  <c r="AB76" i="3" s="1"/>
  <c r="R77" i="3"/>
  <c r="AB77" i="3" s="1"/>
  <c r="R16" i="5"/>
  <c r="AB16" i="5" s="1"/>
  <c r="R17" i="5"/>
  <c r="AB17" i="5" s="1"/>
  <c r="R18" i="5"/>
  <c r="AB18" i="5" s="1"/>
  <c r="R19" i="5"/>
  <c r="AB19" i="5" s="1"/>
  <c r="R20" i="5"/>
  <c r="AB20" i="5" s="1"/>
  <c r="R21" i="5"/>
  <c r="AB21" i="5" s="1"/>
  <c r="R22" i="5"/>
  <c r="AB22" i="5" s="1"/>
  <c r="R23" i="5"/>
  <c r="R24" i="5"/>
  <c r="AB24" i="5" s="1"/>
  <c r="R25" i="5"/>
  <c r="AB25" i="5" s="1"/>
  <c r="R26" i="5"/>
  <c r="AB26" i="5" s="1"/>
  <c r="R27" i="5"/>
  <c r="R28" i="5"/>
  <c r="AB28" i="5" s="1"/>
  <c r="R29" i="5"/>
  <c r="AB29" i="5" s="1"/>
  <c r="R30" i="5"/>
  <c r="AB30" i="5" s="1"/>
  <c r="R31" i="5"/>
  <c r="R32" i="5"/>
  <c r="AB32" i="5" s="1"/>
  <c r="R33" i="5"/>
  <c r="AB33" i="5" s="1"/>
  <c r="R34" i="5"/>
  <c r="AB34" i="5" s="1"/>
  <c r="R35" i="5"/>
  <c r="AB35" i="5" s="1"/>
  <c r="R36" i="5"/>
  <c r="AB36" i="5" s="1"/>
  <c r="R37" i="5"/>
  <c r="AB37" i="5" s="1"/>
  <c r="R38" i="5"/>
  <c r="AB38" i="5" s="1"/>
  <c r="R39" i="5"/>
  <c r="R40" i="5"/>
  <c r="AB40" i="5" s="1"/>
  <c r="R41" i="5"/>
  <c r="AB41" i="5" s="1"/>
  <c r="R42" i="5"/>
  <c r="AB42" i="5" s="1"/>
  <c r="R43" i="5"/>
  <c r="AB43" i="5" s="1"/>
  <c r="R44" i="5"/>
  <c r="AB44" i="5" s="1"/>
  <c r="R45" i="5"/>
  <c r="AB45" i="5" s="1"/>
  <c r="R46" i="5"/>
  <c r="AB46" i="5" s="1"/>
  <c r="R47" i="5"/>
  <c r="R48" i="5"/>
  <c r="AB48" i="5" s="1"/>
  <c r="R49" i="5"/>
  <c r="AB49" i="5" s="1"/>
  <c r="R50" i="5"/>
  <c r="AB50" i="5" s="1"/>
  <c r="R51" i="5"/>
  <c r="AB51" i="5" s="1"/>
  <c r="R52" i="5"/>
  <c r="AB52" i="5" s="1"/>
  <c r="R53" i="5"/>
  <c r="AB53" i="5" s="1"/>
  <c r="R54" i="5"/>
  <c r="AB54" i="5" s="1"/>
  <c r="R55" i="5"/>
  <c r="R56" i="5"/>
  <c r="AB56" i="5" s="1"/>
  <c r="R57" i="5"/>
  <c r="AB57" i="5" s="1"/>
  <c r="R58" i="5"/>
  <c r="AB58" i="5" s="1"/>
  <c r="R59" i="5"/>
  <c r="R60" i="5"/>
  <c r="AB60" i="5" s="1"/>
  <c r="R61" i="5"/>
  <c r="AB61" i="5" s="1"/>
  <c r="R62" i="5"/>
  <c r="AB62" i="5" s="1"/>
  <c r="R63" i="5"/>
  <c r="R64" i="5"/>
  <c r="AB64" i="5" s="1"/>
  <c r="R65" i="5"/>
  <c r="AB65" i="5" s="1"/>
  <c r="R66" i="5"/>
  <c r="AB66" i="5" s="1"/>
  <c r="R67" i="5"/>
  <c r="AB67" i="5" s="1"/>
  <c r="R68" i="5"/>
  <c r="AB68" i="5" s="1"/>
  <c r="R69" i="5"/>
  <c r="AB69" i="5" s="1"/>
  <c r="R60" i="2"/>
  <c r="AB60" i="2" s="1"/>
  <c r="R61" i="2"/>
  <c r="AB61" i="2" s="1"/>
  <c r="R62" i="2"/>
  <c r="AB62" i="2" s="1"/>
  <c r="R63" i="2"/>
  <c r="AB63" i="2" s="1"/>
  <c r="AB63" i="5" l="1"/>
  <c r="AB55" i="5"/>
  <c r="AB47" i="5"/>
  <c r="AB39" i="5"/>
  <c r="AB31" i="5"/>
  <c r="AB23" i="5"/>
  <c r="AB59" i="5"/>
  <c r="AB27" i="5"/>
  <c r="AB158" i="4"/>
  <c r="AB150" i="4"/>
  <c r="AB146" i="4"/>
  <c r="AB138" i="4"/>
  <c r="AB134" i="4"/>
  <c r="AB110" i="4"/>
  <c r="AB79" i="4"/>
  <c r="AB48" i="4"/>
  <c r="AB159" i="4"/>
  <c r="AB143" i="4"/>
  <c r="AB162" i="4"/>
  <c r="AB154" i="4"/>
  <c r="AB142" i="4"/>
  <c r="AB126" i="4"/>
  <c r="AB95" i="4"/>
  <c r="AB64" i="4"/>
  <c r="AB33" i="4"/>
  <c r="AB17" i="4"/>
  <c r="AB131" i="4"/>
  <c r="AB99" i="4"/>
  <c r="AB37" i="4"/>
  <c r="AB22" i="4"/>
  <c r="AB71" i="3"/>
  <c r="AB67" i="3"/>
  <c r="AB55" i="3"/>
  <c r="AB51" i="3"/>
  <c r="AB36" i="3"/>
  <c r="AB27" i="3"/>
  <c r="AB23" i="3"/>
  <c r="AB59" i="3"/>
  <c r="AB19" i="3"/>
  <c r="O12" i="2"/>
  <c r="R14" i="2"/>
  <c r="AB14" i="2" s="1"/>
  <c r="R15" i="2"/>
  <c r="AB15" i="2" s="1"/>
  <c r="R16" i="2"/>
  <c r="AB16" i="2" s="1"/>
  <c r="R17" i="2"/>
  <c r="AB17" i="2" s="1"/>
  <c r="R29" i="2"/>
  <c r="AB29" i="2" s="1"/>
  <c r="R30" i="2"/>
  <c r="AB30" i="2" s="1"/>
  <c r="R31" i="2"/>
  <c r="AB31" i="2" s="1"/>
  <c r="O33" i="2"/>
  <c r="R33" i="2"/>
  <c r="AB33" i="2" s="1"/>
  <c r="R32" i="2"/>
  <c r="AB32" i="2" s="1"/>
  <c r="R34" i="2"/>
  <c r="AB34" i="2" s="1"/>
  <c r="O35" i="2"/>
  <c r="R35" i="2"/>
  <c r="AB35" i="2" s="1"/>
  <c r="R36" i="2"/>
  <c r="AB36" i="2" s="1"/>
  <c r="R38" i="2"/>
  <c r="AB38" i="2" s="1"/>
  <c r="R37" i="2"/>
  <c r="AB37" i="2" s="1"/>
  <c r="R39" i="2"/>
  <c r="AB39" i="2" s="1"/>
  <c r="R41" i="2"/>
  <c r="AB41" i="2" s="1"/>
  <c r="R40" i="2"/>
  <c r="AB40" i="2" s="1"/>
  <c r="R42" i="2"/>
  <c r="AB42" i="2" s="1"/>
  <c r="R44" i="2"/>
  <c r="AB44" i="2" s="1"/>
  <c r="R43" i="2"/>
  <c r="AB43" i="2" s="1"/>
  <c r="R46" i="2"/>
  <c r="AB46" i="2" s="1"/>
  <c r="R47" i="2"/>
  <c r="AB47" i="2" s="1"/>
  <c r="R18" i="2"/>
  <c r="AB18" i="2" s="1"/>
  <c r="R19" i="2"/>
  <c r="AB19" i="2" s="1"/>
  <c r="R22" i="2"/>
  <c r="AB22" i="2" s="1"/>
  <c r="R25" i="2"/>
  <c r="AB25" i="2" s="1"/>
  <c r="R23" i="2"/>
  <c r="AB23" i="2" s="1"/>
  <c r="R24" i="2"/>
  <c r="AB24" i="2" s="1"/>
  <c r="R26" i="2"/>
  <c r="AB26" i="2" s="1"/>
  <c r="R27" i="2"/>
  <c r="AB27" i="2" s="1"/>
  <c r="R28" i="2"/>
  <c r="AB28" i="2" s="1"/>
  <c r="R45" i="2"/>
  <c r="AB45" i="2" s="1"/>
  <c r="R49" i="2"/>
  <c r="AB49" i="2" s="1"/>
  <c r="R50" i="2"/>
  <c r="AB50" i="2" s="1"/>
  <c r="R48" i="2"/>
  <c r="AB48" i="2" s="1"/>
  <c r="R51" i="2"/>
  <c r="AB51" i="2" s="1"/>
  <c r="R52" i="2"/>
  <c r="AB52" i="2" s="1"/>
  <c r="R53" i="2"/>
  <c r="AB53" i="2" s="1"/>
  <c r="R55" i="2"/>
  <c r="AB55" i="2" s="1"/>
  <c r="R54" i="2"/>
  <c r="AB54" i="2" s="1"/>
  <c r="R56" i="2"/>
  <c r="AB56" i="2" s="1"/>
  <c r="R57" i="2"/>
  <c r="AB57" i="2" s="1"/>
  <c r="R58" i="2"/>
  <c r="AB58" i="2" s="1"/>
  <c r="R59" i="2"/>
  <c r="AB59" i="2" s="1"/>
  <c r="R21" i="2"/>
  <c r="AB21" i="2" s="1"/>
  <c r="R20" i="2"/>
  <c r="AB20" i="2" s="1"/>
  <c r="O12" i="5"/>
  <c r="R14" i="5"/>
  <c r="R15" i="5"/>
  <c r="O12" i="3"/>
  <c r="R14" i="3"/>
  <c r="R15" i="3"/>
  <c r="O12" i="4"/>
  <c r="R14" i="4"/>
  <c r="R15" i="4"/>
  <c r="O70" i="2" l="1"/>
  <c r="T70" i="2" s="1"/>
  <c r="O71" i="2"/>
  <c r="T71" i="2" s="1"/>
  <c r="O69" i="2"/>
  <c r="T69" i="2" s="1"/>
  <c r="O66" i="2"/>
  <c r="T66" i="2" s="1"/>
  <c r="O67" i="2"/>
  <c r="T67" i="2" s="1"/>
  <c r="O64" i="2"/>
  <c r="T64" i="2" s="1"/>
  <c r="O68" i="2"/>
  <c r="T68" i="2" s="1"/>
  <c r="O65" i="2"/>
  <c r="T65" i="2" s="1"/>
  <c r="O14" i="5"/>
  <c r="O33" i="5"/>
  <c r="O37" i="5"/>
  <c r="O41" i="5"/>
  <c r="T41" i="5" s="1"/>
  <c r="O45" i="5"/>
  <c r="O49" i="5"/>
  <c r="O53" i="5"/>
  <c r="O57" i="5"/>
  <c r="O61" i="5"/>
  <c r="O65" i="5"/>
  <c r="T65" i="5" s="1"/>
  <c r="O69" i="5"/>
  <c r="O73" i="5"/>
  <c r="O18" i="5"/>
  <c r="O22" i="5"/>
  <c r="T22" i="5" s="1"/>
  <c r="O26" i="5"/>
  <c r="O30" i="5"/>
  <c r="T30" i="5" s="1"/>
  <c r="O34" i="5"/>
  <c r="O38" i="5"/>
  <c r="T38" i="5" s="1"/>
  <c r="O42" i="5"/>
  <c r="O46" i="5"/>
  <c r="T46" i="5" s="1"/>
  <c r="O50" i="5"/>
  <c r="O54" i="5"/>
  <c r="T54" i="5" s="1"/>
  <c r="O58" i="5"/>
  <c r="O62" i="5"/>
  <c r="T62" i="5" s="1"/>
  <c r="O66" i="5"/>
  <c r="O70" i="5"/>
  <c r="O15" i="5"/>
  <c r="O19" i="5"/>
  <c r="O23" i="5"/>
  <c r="O27" i="5"/>
  <c r="T27" i="5" s="1"/>
  <c r="O31" i="5"/>
  <c r="O35" i="5"/>
  <c r="O39" i="5"/>
  <c r="O43" i="5"/>
  <c r="T43" i="5" s="1"/>
  <c r="O47" i="5"/>
  <c r="O51" i="5"/>
  <c r="T51" i="5" s="1"/>
  <c r="O55" i="5"/>
  <c r="O59" i="5"/>
  <c r="O63" i="5"/>
  <c r="O67" i="5"/>
  <c r="T67" i="5" s="1"/>
  <c r="O71" i="5"/>
  <c r="O16" i="5"/>
  <c r="T16" i="5" s="1"/>
  <c r="O20" i="5"/>
  <c r="O24" i="5"/>
  <c r="O28" i="5"/>
  <c r="O32" i="5"/>
  <c r="T32" i="5" s="1"/>
  <c r="O36" i="5"/>
  <c r="O40" i="5"/>
  <c r="T40" i="5" s="1"/>
  <c r="O44" i="5"/>
  <c r="O48" i="5"/>
  <c r="O52" i="5"/>
  <c r="O56" i="5"/>
  <c r="T56" i="5" s="1"/>
  <c r="O60" i="5"/>
  <c r="O64" i="5"/>
  <c r="O68" i="5"/>
  <c r="O72" i="5"/>
  <c r="O17" i="5"/>
  <c r="O21" i="5"/>
  <c r="O25" i="5"/>
  <c r="O29" i="5"/>
  <c r="O79" i="3"/>
  <c r="T79" i="3" s="1"/>
  <c r="O82" i="3"/>
  <c r="T82" i="3" s="1"/>
  <c r="O78" i="3"/>
  <c r="T78" i="3" s="1"/>
  <c r="O81" i="3"/>
  <c r="T81" i="3" s="1"/>
  <c r="O80" i="3"/>
  <c r="T80" i="3" s="1"/>
  <c r="O89" i="4"/>
  <c r="AB11" i="2"/>
  <c r="O58" i="2"/>
  <c r="T58" i="2" s="1"/>
  <c r="O54" i="2"/>
  <c r="T54" i="2" s="1"/>
  <c r="O22" i="2"/>
  <c r="T22" i="2" s="1"/>
  <c r="O14" i="2"/>
  <c r="T14" i="2" s="1"/>
  <c r="O60" i="2"/>
  <c r="T60" i="2" s="1"/>
  <c r="O63" i="2"/>
  <c r="T63" i="2" s="1"/>
  <c r="O61" i="2"/>
  <c r="T61" i="2" s="1"/>
  <c r="O62" i="2"/>
  <c r="T62" i="2" s="1"/>
  <c r="O21" i="2"/>
  <c r="T21" i="2" s="1"/>
  <c r="O18" i="2"/>
  <c r="T18" i="2" s="1"/>
  <c r="T35" i="2"/>
  <c r="T33" i="2"/>
  <c r="AB14" i="5"/>
  <c r="T14" i="5"/>
  <c r="T18" i="5"/>
  <c r="T26" i="5"/>
  <c r="T34" i="5"/>
  <c r="T42" i="5"/>
  <c r="T50" i="5"/>
  <c r="T58" i="5"/>
  <c r="T66" i="5"/>
  <c r="T20" i="5"/>
  <c r="T25" i="5"/>
  <c r="T31" i="5"/>
  <c r="T36" i="5"/>
  <c r="T47" i="5"/>
  <c r="T52" i="5"/>
  <c r="T57" i="5"/>
  <c r="T63" i="5"/>
  <c r="T68" i="5"/>
  <c r="T19" i="5"/>
  <c r="T33" i="5"/>
  <c r="T48" i="5"/>
  <c r="T55" i="5"/>
  <c r="T61" i="5"/>
  <c r="T69" i="5"/>
  <c r="T21" i="5"/>
  <c r="T28" i="5"/>
  <c r="T35" i="5"/>
  <c r="T49" i="5"/>
  <c r="T64" i="5"/>
  <c r="T23" i="5"/>
  <c r="T29" i="5"/>
  <c r="T37" i="5"/>
  <c r="T44" i="5"/>
  <c r="T59" i="5"/>
  <c r="T53" i="5"/>
  <c r="T17" i="5"/>
  <c r="T24" i="5"/>
  <c r="T39" i="5"/>
  <c r="T45" i="5"/>
  <c r="T60" i="5"/>
  <c r="AB15" i="5"/>
  <c r="T15" i="5"/>
  <c r="AB14" i="4"/>
  <c r="O16" i="4"/>
  <c r="T16" i="4" s="1"/>
  <c r="O20" i="4"/>
  <c r="T20" i="4" s="1"/>
  <c r="O24" i="4"/>
  <c r="T24" i="4" s="1"/>
  <c r="O28" i="4"/>
  <c r="T28" i="4" s="1"/>
  <c r="O32" i="4"/>
  <c r="T32" i="4" s="1"/>
  <c r="O35" i="4"/>
  <c r="T35" i="4" s="1"/>
  <c r="O39" i="4"/>
  <c r="T39" i="4" s="1"/>
  <c r="O43" i="4"/>
  <c r="T43" i="4" s="1"/>
  <c r="O47" i="4"/>
  <c r="T47" i="4" s="1"/>
  <c r="O51" i="4"/>
  <c r="T51" i="4" s="1"/>
  <c r="O55" i="4"/>
  <c r="T55" i="4" s="1"/>
  <c r="O59" i="4"/>
  <c r="T59" i="4" s="1"/>
  <c r="O63" i="4"/>
  <c r="T63" i="4" s="1"/>
  <c r="O67" i="4"/>
  <c r="T67" i="4" s="1"/>
  <c r="O70" i="4"/>
  <c r="T70" i="4" s="1"/>
  <c r="O74" i="4"/>
  <c r="T74" i="4" s="1"/>
  <c r="O78" i="4"/>
  <c r="T78" i="4" s="1"/>
  <c r="O82" i="4"/>
  <c r="T82" i="4" s="1"/>
  <c r="O85" i="4"/>
  <c r="T85" i="4" s="1"/>
  <c r="O90" i="4"/>
  <c r="T90" i="4" s="1"/>
  <c r="O94" i="4"/>
  <c r="T94" i="4" s="1"/>
  <c r="O98" i="4"/>
  <c r="T98" i="4" s="1"/>
  <c r="O101" i="4"/>
  <c r="T101" i="4" s="1"/>
  <c r="O105" i="4"/>
  <c r="T105" i="4" s="1"/>
  <c r="O109" i="4"/>
  <c r="T109" i="4" s="1"/>
  <c r="O113" i="4"/>
  <c r="T113" i="4" s="1"/>
  <c r="O117" i="4"/>
  <c r="T117" i="4" s="1"/>
  <c r="O121" i="4"/>
  <c r="T121" i="4" s="1"/>
  <c r="O125" i="4"/>
  <c r="T125" i="4" s="1"/>
  <c r="O129" i="4"/>
  <c r="T129" i="4" s="1"/>
  <c r="O133" i="4"/>
  <c r="T133" i="4" s="1"/>
  <c r="V133" i="4" s="1"/>
  <c r="O137" i="4"/>
  <c r="T137" i="4" s="1"/>
  <c r="O141" i="4"/>
  <c r="T141" i="4" s="1"/>
  <c r="O145" i="4"/>
  <c r="T145" i="4" s="1"/>
  <c r="O149" i="4"/>
  <c r="T149" i="4" s="1"/>
  <c r="O153" i="4"/>
  <c r="T153" i="4" s="1"/>
  <c r="O157" i="4"/>
  <c r="T157" i="4" s="1"/>
  <c r="O161" i="4"/>
  <c r="T161" i="4" s="1"/>
  <c r="O165" i="4"/>
  <c r="T165" i="4" s="1"/>
  <c r="O15" i="4"/>
  <c r="T15" i="4" s="1"/>
  <c r="O21" i="4"/>
  <c r="T21" i="4" s="1"/>
  <c r="O26" i="4"/>
  <c r="T26" i="4" s="1"/>
  <c r="O31" i="4"/>
  <c r="T31" i="4" s="1"/>
  <c r="O36" i="4"/>
  <c r="T36" i="4" s="1"/>
  <c r="O41" i="4"/>
  <c r="T41" i="4" s="1"/>
  <c r="O46" i="4"/>
  <c r="T46" i="4" s="1"/>
  <c r="O52" i="4"/>
  <c r="T52" i="4" s="1"/>
  <c r="O57" i="4"/>
  <c r="T57" i="4" s="1"/>
  <c r="O62" i="4"/>
  <c r="T62" i="4" s="1"/>
  <c r="O68" i="4"/>
  <c r="T68" i="4" s="1"/>
  <c r="O72" i="4"/>
  <c r="T72" i="4" s="1"/>
  <c r="O77" i="4"/>
  <c r="T77" i="4" s="1"/>
  <c r="O83" i="4"/>
  <c r="T83" i="4" s="1"/>
  <c r="O87" i="4"/>
  <c r="T87" i="4" s="1"/>
  <c r="O93" i="4"/>
  <c r="T93" i="4" s="1"/>
  <c r="O103" i="4"/>
  <c r="T103" i="4" s="1"/>
  <c r="O108" i="4"/>
  <c r="T108" i="4" s="1"/>
  <c r="O114" i="4"/>
  <c r="T114" i="4" s="1"/>
  <c r="O119" i="4"/>
  <c r="T119" i="4" s="1"/>
  <c r="O124" i="4"/>
  <c r="T124" i="4" s="1"/>
  <c r="O130" i="4"/>
  <c r="T130" i="4" s="1"/>
  <c r="O135" i="4"/>
  <c r="T135" i="4" s="1"/>
  <c r="O140" i="4"/>
  <c r="T140" i="4" s="1"/>
  <c r="O146" i="4"/>
  <c r="T146" i="4" s="1"/>
  <c r="O151" i="4"/>
  <c r="T151" i="4" s="1"/>
  <c r="O156" i="4"/>
  <c r="T156" i="4" s="1"/>
  <c r="O162" i="4"/>
  <c r="T162" i="4" s="1"/>
  <c r="O61" i="4"/>
  <c r="T61" i="4" s="1"/>
  <c r="O88" i="4"/>
  <c r="T88" i="4" s="1"/>
  <c r="O110" i="4"/>
  <c r="T110" i="4" s="1"/>
  <c r="O131" i="4"/>
  <c r="T131" i="4" s="1"/>
  <c r="O152" i="4"/>
  <c r="T152" i="4" s="1"/>
  <c r="O22" i="4"/>
  <c r="T22" i="4" s="1"/>
  <c r="O29" i="4"/>
  <c r="T29" i="4" s="1"/>
  <c r="O42" i="4"/>
  <c r="T42" i="4" s="1"/>
  <c r="O49" i="4"/>
  <c r="T49" i="4" s="1"/>
  <c r="O56" i="4"/>
  <c r="T56" i="4" s="1"/>
  <c r="O64" i="4"/>
  <c r="T64" i="4" s="1"/>
  <c r="O69" i="4"/>
  <c r="T69" i="4" s="1"/>
  <c r="O76" i="4"/>
  <c r="T76" i="4" s="1"/>
  <c r="O84" i="4"/>
  <c r="T84" i="4" s="1"/>
  <c r="O91" i="4"/>
  <c r="T91" i="4" s="1"/>
  <c r="O97" i="4"/>
  <c r="T97" i="4" s="1"/>
  <c r="O104" i="4"/>
  <c r="T104" i="4" s="1"/>
  <c r="O111" i="4"/>
  <c r="T111" i="4" s="1"/>
  <c r="O118" i="4"/>
  <c r="T118" i="4" s="1"/>
  <c r="O126" i="4"/>
  <c r="T126" i="4" s="1"/>
  <c r="O132" i="4"/>
  <c r="T132" i="4" s="1"/>
  <c r="O139" i="4"/>
  <c r="T139" i="4" s="1"/>
  <c r="O147" i="4"/>
  <c r="T147" i="4" s="1"/>
  <c r="O154" i="4"/>
  <c r="T154" i="4" s="1"/>
  <c r="O160" i="4"/>
  <c r="T160" i="4" s="1"/>
  <c r="O18" i="4"/>
  <c r="T18" i="4" s="1"/>
  <c r="O25" i="4"/>
  <c r="T25" i="4" s="1"/>
  <c r="O38" i="4"/>
  <c r="T38" i="4" s="1"/>
  <c r="O53" i="4"/>
  <c r="T53" i="4" s="1"/>
  <c r="O60" i="4"/>
  <c r="T60" i="4" s="1"/>
  <c r="O73" i="4"/>
  <c r="T73" i="4" s="1"/>
  <c r="O86" i="4"/>
  <c r="T86" i="4" s="1"/>
  <c r="O100" i="4"/>
  <c r="T100" i="4" s="1"/>
  <c r="O107" i="4"/>
  <c r="T107" i="4" s="1"/>
  <c r="O122" i="4"/>
  <c r="T122" i="4" s="1"/>
  <c r="O136" i="4"/>
  <c r="T136" i="4" s="1"/>
  <c r="O150" i="4"/>
  <c r="T150" i="4" s="1"/>
  <c r="O164" i="4"/>
  <c r="T164" i="4" s="1"/>
  <c r="O34" i="4"/>
  <c r="T34" i="4" s="1"/>
  <c r="O48" i="4"/>
  <c r="T48" i="4" s="1"/>
  <c r="O81" i="4"/>
  <c r="T81" i="4" s="1"/>
  <c r="O102" i="4"/>
  <c r="T102" i="4" s="1"/>
  <c r="O123" i="4"/>
  <c r="T123" i="4" s="1"/>
  <c r="O144" i="4"/>
  <c r="T144" i="4" s="1"/>
  <c r="O159" i="4"/>
  <c r="T159" i="4" s="1"/>
  <c r="O17" i="4"/>
  <c r="T17" i="4" s="1"/>
  <c r="O23" i="4"/>
  <c r="T23" i="4" s="1"/>
  <c r="O30" i="4"/>
  <c r="T30" i="4" s="1"/>
  <c r="O37" i="4"/>
  <c r="T37" i="4" s="1"/>
  <c r="O44" i="4"/>
  <c r="T44" i="4" s="1"/>
  <c r="O50" i="4"/>
  <c r="T50" i="4" s="1"/>
  <c r="O58" i="4"/>
  <c r="T58" i="4" s="1"/>
  <c r="O65" i="4"/>
  <c r="T65" i="4" s="1"/>
  <c r="O71" i="4"/>
  <c r="T71" i="4" s="1"/>
  <c r="O79" i="4"/>
  <c r="T79" i="4" s="1"/>
  <c r="O92" i="4"/>
  <c r="T92" i="4" s="1"/>
  <c r="O99" i="4"/>
  <c r="T99" i="4" s="1"/>
  <c r="O106" i="4"/>
  <c r="T106" i="4" s="1"/>
  <c r="O112" i="4"/>
  <c r="T112" i="4" s="1"/>
  <c r="O120" i="4"/>
  <c r="T120" i="4" s="1"/>
  <c r="O127" i="4"/>
  <c r="T127" i="4" s="1"/>
  <c r="O134" i="4"/>
  <c r="T134" i="4" s="1"/>
  <c r="O142" i="4"/>
  <c r="T142" i="4" s="1"/>
  <c r="O148" i="4"/>
  <c r="T148" i="4" s="1"/>
  <c r="O155" i="4"/>
  <c r="T155" i="4" s="1"/>
  <c r="O163" i="4"/>
  <c r="T163" i="4" s="1"/>
  <c r="O33" i="4"/>
  <c r="T33" i="4" s="1"/>
  <c r="O45" i="4"/>
  <c r="T45" i="4" s="1"/>
  <c r="O66" i="4"/>
  <c r="T66" i="4" s="1"/>
  <c r="O80" i="4"/>
  <c r="T80" i="4" s="1"/>
  <c r="O95" i="4"/>
  <c r="T95" i="4" s="1"/>
  <c r="O115" i="4"/>
  <c r="T115" i="4" s="1"/>
  <c r="O128" i="4"/>
  <c r="T128" i="4" s="1"/>
  <c r="O143" i="4"/>
  <c r="T143" i="4" s="1"/>
  <c r="O158" i="4"/>
  <c r="T158" i="4" s="1"/>
  <c r="O19" i="4"/>
  <c r="T19" i="4" s="1"/>
  <c r="O27" i="4"/>
  <c r="T27" i="4" s="1"/>
  <c r="O40" i="4"/>
  <c r="T40" i="4" s="1"/>
  <c r="O54" i="4"/>
  <c r="T54" i="4" s="1"/>
  <c r="O75" i="4"/>
  <c r="T75" i="4" s="1"/>
  <c r="O96" i="4"/>
  <c r="T96" i="4" s="1"/>
  <c r="O116" i="4"/>
  <c r="T116" i="4" s="1"/>
  <c r="O138" i="4"/>
  <c r="T138" i="4" s="1"/>
  <c r="AB15" i="4"/>
  <c r="O17" i="3"/>
  <c r="T17" i="3" s="1"/>
  <c r="O21" i="3"/>
  <c r="T21" i="3" s="1"/>
  <c r="O25" i="3"/>
  <c r="T25" i="3" s="1"/>
  <c r="O29" i="3"/>
  <c r="T29" i="3" s="1"/>
  <c r="O32" i="3"/>
  <c r="T32" i="3" s="1"/>
  <c r="O35" i="3"/>
  <c r="T35" i="3" s="1"/>
  <c r="O38" i="3"/>
  <c r="T38" i="3" s="1"/>
  <c r="O41" i="3"/>
  <c r="T41" i="3" s="1"/>
  <c r="O45" i="3"/>
  <c r="T45" i="3" s="1"/>
  <c r="O49" i="3"/>
  <c r="T49" i="3" s="1"/>
  <c r="O53" i="3"/>
  <c r="T53" i="3" s="1"/>
  <c r="O57" i="3"/>
  <c r="T57" i="3" s="1"/>
  <c r="O61" i="3"/>
  <c r="T61" i="3" s="1"/>
  <c r="O65" i="3"/>
  <c r="T65" i="3" s="1"/>
  <c r="O69" i="3"/>
  <c r="T69" i="3" s="1"/>
  <c r="O73" i="3"/>
  <c r="T73" i="3" s="1"/>
  <c r="O77" i="3"/>
  <c r="T77" i="3" s="1"/>
  <c r="O19" i="3"/>
  <c r="T19" i="3" s="1"/>
  <c r="O24" i="3"/>
  <c r="T24" i="3" s="1"/>
  <c r="O33" i="3"/>
  <c r="T33" i="3" s="1"/>
  <c r="O37" i="3"/>
  <c r="T37" i="3" s="1"/>
  <c r="O42" i="3"/>
  <c r="T42" i="3" s="1"/>
  <c r="O47" i="3"/>
  <c r="T47" i="3" s="1"/>
  <c r="O52" i="3"/>
  <c r="T52" i="3" s="1"/>
  <c r="O58" i="3"/>
  <c r="T58" i="3" s="1"/>
  <c r="O63" i="3"/>
  <c r="T63" i="3" s="1"/>
  <c r="O68" i="3"/>
  <c r="T68" i="3" s="1"/>
  <c r="O74" i="3"/>
  <c r="T74" i="3" s="1"/>
  <c r="O20" i="3"/>
  <c r="T20" i="3" s="1"/>
  <c r="O26" i="3"/>
  <c r="T26" i="3" s="1"/>
  <c r="O30" i="3"/>
  <c r="T30" i="3" s="1"/>
  <c r="O34" i="3"/>
  <c r="T34" i="3" s="1"/>
  <c r="O39" i="3"/>
  <c r="T39" i="3" s="1"/>
  <c r="O43" i="3"/>
  <c r="T43" i="3" s="1"/>
  <c r="O48" i="3"/>
  <c r="T48" i="3" s="1"/>
  <c r="O54" i="3"/>
  <c r="T54" i="3" s="1"/>
  <c r="O16" i="3"/>
  <c r="T16" i="3" s="1"/>
  <c r="O27" i="3"/>
  <c r="T27" i="3" s="1"/>
  <c r="O44" i="3"/>
  <c r="T44" i="3" s="1"/>
  <c r="O55" i="3"/>
  <c r="T55" i="3" s="1"/>
  <c r="O62" i="3"/>
  <c r="T62" i="3" s="1"/>
  <c r="O70" i="3"/>
  <c r="T70" i="3" s="1"/>
  <c r="O76" i="3"/>
  <c r="T76" i="3" s="1"/>
  <c r="O15" i="3"/>
  <c r="T15" i="3" s="1"/>
  <c r="O18" i="3"/>
  <c r="T18" i="3" s="1"/>
  <c r="O28" i="3"/>
  <c r="T28" i="3" s="1"/>
  <c r="O36" i="3"/>
  <c r="T36" i="3" s="1"/>
  <c r="O46" i="3"/>
  <c r="T46" i="3" s="1"/>
  <c r="O56" i="3"/>
  <c r="T56" i="3" s="1"/>
  <c r="O64" i="3"/>
  <c r="T64" i="3" s="1"/>
  <c r="O71" i="3"/>
  <c r="T71" i="3" s="1"/>
  <c r="O22" i="3"/>
  <c r="T22" i="3" s="1"/>
  <c r="O31" i="3"/>
  <c r="T31" i="3" s="1"/>
  <c r="O50" i="3"/>
  <c r="T50" i="3" s="1"/>
  <c r="O59" i="3"/>
  <c r="T59" i="3" s="1"/>
  <c r="O66" i="3"/>
  <c r="T66" i="3" s="1"/>
  <c r="O72" i="3"/>
  <c r="T72" i="3" s="1"/>
  <c r="O23" i="3"/>
  <c r="T23" i="3" s="1"/>
  <c r="O40" i="3"/>
  <c r="T40" i="3" s="1"/>
  <c r="O51" i="3"/>
  <c r="T51" i="3" s="1"/>
  <c r="O60" i="3"/>
  <c r="T60" i="3" s="1"/>
  <c r="O67" i="3"/>
  <c r="T67" i="3" s="1"/>
  <c r="O75" i="3"/>
  <c r="T75" i="3" s="1"/>
  <c r="AB15" i="3"/>
  <c r="AB14" i="3"/>
  <c r="O25" i="2"/>
  <c r="T25" i="2" s="1"/>
  <c r="O53" i="2"/>
  <c r="T53" i="2" s="1"/>
  <c r="O24" i="2"/>
  <c r="T24" i="2" s="1"/>
  <c r="O38" i="2"/>
  <c r="T38" i="2" s="1"/>
  <c r="O59" i="2"/>
  <c r="T59" i="2" s="1"/>
  <c r="O57" i="2"/>
  <c r="T57" i="2" s="1"/>
  <c r="O56" i="2"/>
  <c r="T56" i="2" s="1"/>
  <c r="O55" i="2"/>
  <c r="T55" i="2" s="1"/>
  <c r="O26" i="2"/>
  <c r="T26" i="2" s="1"/>
  <c r="O23" i="2"/>
  <c r="T23" i="2" s="1"/>
  <c r="O19" i="2"/>
  <c r="T19" i="2" s="1"/>
  <c r="O47" i="2"/>
  <c r="T47" i="2" s="1"/>
  <c r="O36" i="2"/>
  <c r="T36" i="2" s="1"/>
  <c r="O34" i="2"/>
  <c r="T34" i="2" s="1"/>
  <c r="O32" i="2"/>
  <c r="T32" i="2" s="1"/>
  <c r="O31" i="2"/>
  <c r="T31" i="2" s="1"/>
  <c r="O15" i="2"/>
  <c r="T15" i="2" s="1"/>
  <c r="O52" i="2"/>
  <c r="T52" i="2" s="1"/>
  <c r="O48" i="2"/>
  <c r="T48" i="2" s="1"/>
  <c r="O45" i="2"/>
  <c r="T45" i="2" s="1"/>
  <c r="O27" i="2"/>
  <c r="T27" i="2" s="1"/>
  <c r="O43" i="2"/>
  <c r="T43" i="2" s="1"/>
  <c r="O42" i="2"/>
  <c r="T42" i="2" s="1"/>
  <c r="O40" i="2"/>
  <c r="T40" i="2" s="1"/>
  <c r="O39" i="2"/>
  <c r="T39" i="2" s="1"/>
  <c r="O29" i="2"/>
  <c r="T29" i="2" s="1"/>
  <c r="O16" i="2"/>
  <c r="T16" i="2" s="1"/>
  <c r="O20" i="2"/>
  <c r="T20" i="2" s="1"/>
  <c r="O51" i="2"/>
  <c r="T51" i="2" s="1"/>
  <c r="O50" i="2"/>
  <c r="T50" i="2" s="1"/>
  <c r="O49" i="2"/>
  <c r="T49" i="2" s="1"/>
  <c r="O28" i="2"/>
  <c r="T28" i="2" s="1"/>
  <c r="O46" i="2"/>
  <c r="T46" i="2" s="1"/>
  <c r="O44" i="2"/>
  <c r="T44" i="2" s="1"/>
  <c r="O41" i="2"/>
  <c r="T41" i="2" s="1"/>
  <c r="O37" i="2"/>
  <c r="T37" i="2" s="1"/>
  <c r="O30" i="2"/>
  <c r="T30" i="2" s="1"/>
  <c r="O17" i="2"/>
  <c r="T17" i="2" s="1"/>
  <c r="O14" i="3"/>
  <c r="T14" i="3" s="1"/>
  <c r="O14" i="4"/>
  <c r="T14" i="4" s="1"/>
  <c r="V65" i="2" l="1"/>
  <c r="Z65" i="2"/>
  <c r="Z68" i="2"/>
  <c r="V68" i="2"/>
  <c r="Z69" i="2"/>
  <c r="V69" i="2"/>
  <c r="V66" i="2"/>
  <c r="Z66" i="2"/>
  <c r="Z64" i="2"/>
  <c r="V64" i="2"/>
  <c r="Z71" i="2"/>
  <c r="V71" i="2"/>
  <c r="V67" i="2"/>
  <c r="Z67" i="2"/>
  <c r="Z70" i="2"/>
  <c r="V70" i="2"/>
  <c r="V78" i="3"/>
  <c r="Z78" i="3"/>
  <c r="Z82" i="3"/>
  <c r="V82" i="3"/>
  <c r="V81" i="3"/>
  <c r="Z81" i="3"/>
  <c r="V80" i="3"/>
  <c r="Z80" i="3"/>
  <c r="Z79" i="3"/>
  <c r="V79" i="3"/>
  <c r="AB11" i="4"/>
  <c r="AB11" i="5"/>
  <c r="V49" i="2"/>
  <c r="Z49" i="2"/>
  <c r="Z48" i="2"/>
  <c r="V48" i="2"/>
  <c r="Z32" i="2"/>
  <c r="V32" i="2"/>
  <c r="Z19" i="2"/>
  <c r="V19" i="2"/>
  <c r="Z24" i="2"/>
  <c r="V24" i="2"/>
  <c r="Z50" i="2"/>
  <c r="V50" i="2"/>
  <c r="Z43" i="2"/>
  <c r="V43" i="2"/>
  <c r="Z34" i="2"/>
  <c r="V34" i="2"/>
  <c r="Z30" i="2"/>
  <c r="V30" i="2"/>
  <c r="Z46" i="2"/>
  <c r="V46" i="2"/>
  <c r="Z51" i="2"/>
  <c r="V51" i="2"/>
  <c r="Z39" i="2"/>
  <c r="V39" i="2"/>
  <c r="Z27" i="2"/>
  <c r="V27" i="2"/>
  <c r="Z15" i="2"/>
  <c r="V15" i="2"/>
  <c r="V36" i="2"/>
  <c r="Z36" i="2"/>
  <c r="Z26" i="2"/>
  <c r="V26" i="2"/>
  <c r="Z59" i="2"/>
  <c r="V59" i="2"/>
  <c r="V25" i="2"/>
  <c r="Z25" i="2"/>
  <c r="Z14" i="2"/>
  <c r="V14" i="2"/>
  <c r="V45" i="2"/>
  <c r="Z45" i="2"/>
  <c r="Z31" i="2"/>
  <c r="V31" i="2"/>
  <c r="Z47" i="2"/>
  <c r="V47" i="2"/>
  <c r="Z55" i="2"/>
  <c r="V55" i="2"/>
  <c r="Z38" i="2"/>
  <c r="V38" i="2"/>
  <c r="V29" i="2"/>
  <c r="Z29" i="2"/>
  <c r="Z35" i="2"/>
  <c r="V35" i="2"/>
  <c r="Z22" i="2"/>
  <c r="V22" i="2"/>
  <c r="V20" i="2"/>
  <c r="Z20" i="2"/>
  <c r="Z56" i="2"/>
  <c r="V56" i="2"/>
  <c r="Z16" i="2"/>
  <c r="V16" i="2"/>
  <c r="Z40" i="2"/>
  <c r="V40" i="2"/>
  <c r="V28" i="2"/>
  <c r="Z28" i="2"/>
  <c r="Z62" i="2"/>
  <c r="V62" i="2"/>
  <c r="V37" i="2"/>
  <c r="Z37" i="2"/>
  <c r="V21" i="2"/>
  <c r="Z21" i="2"/>
  <c r="V44" i="2"/>
  <c r="Z44" i="2"/>
  <c r="Z58" i="2"/>
  <c r="V58" i="2"/>
  <c r="V41" i="2"/>
  <c r="Z41" i="2"/>
  <c r="Z18" i="2"/>
  <c r="V18" i="2"/>
  <c r="Z23" i="2"/>
  <c r="V23" i="2"/>
  <c r="V57" i="2"/>
  <c r="Z57" i="2"/>
  <c r="V61" i="2"/>
  <c r="Z61" i="2"/>
  <c r="V17" i="2"/>
  <c r="Z17" i="2"/>
  <c r="Z42" i="2"/>
  <c r="V42" i="2"/>
  <c r="V33" i="2"/>
  <c r="Z33" i="2"/>
  <c r="V52" i="2"/>
  <c r="Z52" i="2"/>
  <c r="V53" i="2"/>
  <c r="Z53" i="2"/>
  <c r="V63" i="2"/>
  <c r="Z63" i="2"/>
  <c r="Z54" i="2"/>
  <c r="V54" i="2"/>
  <c r="V60" i="2"/>
  <c r="Z60" i="2"/>
  <c r="V45" i="5"/>
  <c r="Z45" i="5"/>
  <c r="V17" i="5"/>
  <c r="Z17" i="5"/>
  <c r="Z51" i="5"/>
  <c r="V51" i="5"/>
  <c r="Z23" i="5"/>
  <c r="V23" i="5"/>
  <c r="V49" i="5"/>
  <c r="Z49" i="5"/>
  <c r="V21" i="5"/>
  <c r="Z21" i="5"/>
  <c r="V48" i="5"/>
  <c r="Z48" i="5"/>
  <c r="Z19" i="5"/>
  <c r="V19" i="5"/>
  <c r="V57" i="5"/>
  <c r="Z57" i="5"/>
  <c r="Z36" i="5"/>
  <c r="V36" i="5"/>
  <c r="Z54" i="5"/>
  <c r="V54" i="5"/>
  <c r="Z38" i="5"/>
  <c r="V38" i="5"/>
  <c r="Z22" i="5"/>
  <c r="V22" i="5"/>
  <c r="Z14" i="5"/>
  <c r="V14" i="5"/>
  <c r="Z15" i="5"/>
  <c r="V15" i="5"/>
  <c r="Z39" i="5"/>
  <c r="V39" i="5"/>
  <c r="V53" i="5"/>
  <c r="Z53" i="5"/>
  <c r="Z44" i="5"/>
  <c r="V44" i="5"/>
  <c r="Z43" i="5"/>
  <c r="V43" i="5"/>
  <c r="V69" i="5"/>
  <c r="Z69" i="5"/>
  <c r="Z40" i="5"/>
  <c r="V40" i="5"/>
  <c r="V16" i="5"/>
  <c r="Z16" i="5"/>
  <c r="V52" i="5"/>
  <c r="Z52" i="5"/>
  <c r="Z31" i="5"/>
  <c r="V31" i="5"/>
  <c r="V66" i="5"/>
  <c r="Z66" i="5"/>
  <c r="V50" i="5"/>
  <c r="Z50" i="5"/>
  <c r="V34" i="5"/>
  <c r="Z34" i="5"/>
  <c r="V18" i="5"/>
  <c r="Z18" i="5"/>
  <c r="Z67" i="5"/>
  <c r="V67" i="5"/>
  <c r="Z32" i="5"/>
  <c r="V32" i="5"/>
  <c r="V65" i="5"/>
  <c r="Z65" i="5"/>
  <c r="V37" i="5"/>
  <c r="Z37" i="5"/>
  <c r="Z64" i="5"/>
  <c r="V64" i="5"/>
  <c r="Z35" i="5"/>
  <c r="V35" i="5"/>
  <c r="V61" i="5"/>
  <c r="Z61" i="5"/>
  <c r="V33" i="5"/>
  <c r="Z33" i="5"/>
  <c r="Z68" i="5"/>
  <c r="V68" i="5"/>
  <c r="Z47" i="5"/>
  <c r="V47" i="5"/>
  <c r="V25" i="5"/>
  <c r="Z25" i="5"/>
  <c r="V62" i="5"/>
  <c r="Z62" i="5"/>
  <c r="V46" i="5"/>
  <c r="Z46" i="5"/>
  <c r="V30" i="5"/>
  <c r="Z30" i="5"/>
  <c r="Z60" i="5"/>
  <c r="V60" i="5"/>
  <c r="Z24" i="5"/>
  <c r="V24" i="5"/>
  <c r="Z59" i="5"/>
  <c r="V59" i="5"/>
  <c r="V29" i="5"/>
  <c r="Z29" i="5"/>
  <c r="Z56" i="5"/>
  <c r="V56" i="5"/>
  <c r="Z28" i="5"/>
  <c r="V28" i="5"/>
  <c r="Z55" i="5"/>
  <c r="V55" i="5"/>
  <c r="Z27" i="5"/>
  <c r="V27" i="5"/>
  <c r="Z63" i="5"/>
  <c r="V63" i="5"/>
  <c r="V41" i="5"/>
  <c r="Z41" i="5"/>
  <c r="V20" i="5"/>
  <c r="Z20" i="5"/>
  <c r="Z58" i="5"/>
  <c r="V58" i="5"/>
  <c r="Z42" i="5"/>
  <c r="V42" i="5"/>
  <c r="Z26" i="5"/>
  <c r="V26" i="5"/>
  <c r="Z133" i="4"/>
  <c r="Z14" i="4"/>
  <c r="V14" i="4"/>
  <c r="Z15" i="4"/>
  <c r="V15" i="4"/>
  <c r="Z27" i="4"/>
  <c r="V27" i="4"/>
  <c r="V155" i="4"/>
  <c r="Z155" i="4"/>
  <c r="Z99" i="4"/>
  <c r="V99" i="4"/>
  <c r="V17" i="4"/>
  <c r="Z17" i="4"/>
  <c r="Z122" i="4"/>
  <c r="V122" i="4"/>
  <c r="V25" i="4"/>
  <c r="Z25" i="4"/>
  <c r="V126" i="4"/>
  <c r="Z126" i="4"/>
  <c r="Z97" i="4"/>
  <c r="V97" i="4"/>
  <c r="Z69" i="4"/>
  <c r="V69" i="4"/>
  <c r="Z42" i="4"/>
  <c r="V42" i="4"/>
  <c r="Z152" i="4"/>
  <c r="V152" i="4"/>
  <c r="Z61" i="4"/>
  <c r="V61" i="4"/>
  <c r="V151" i="4"/>
  <c r="Z151" i="4"/>
  <c r="Z130" i="4"/>
  <c r="V130" i="4"/>
  <c r="Z108" i="4"/>
  <c r="V108" i="4"/>
  <c r="Z87" i="4"/>
  <c r="V87" i="4"/>
  <c r="Z68" i="4"/>
  <c r="V68" i="4"/>
  <c r="Z46" i="4"/>
  <c r="V46" i="4"/>
  <c r="Z26" i="4"/>
  <c r="V26" i="4"/>
  <c r="Z161" i="4"/>
  <c r="V161" i="4"/>
  <c r="Z145" i="4"/>
  <c r="V145" i="4"/>
  <c r="Z129" i="4"/>
  <c r="V129" i="4"/>
  <c r="Z113" i="4"/>
  <c r="V113" i="4"/>
  <c r="Z98" i="4"/>
  <c r="V98" i="4"/>
  <c r="Z82" i="4"/>
  <c r="V82" i="4"/>
  <c r="Z67" i="4"/>
  <c r="V67" i="4"/>
  <c r="Z51" i="4"/>
  <c r="V51" i="4"/>
  <c r="Z35" i="4"/>
  <c r="V35" i="4"/>
  <c r="Z20" i="4"/>
  <c r="V20" i="4"/>
  <c r="Z75" i="4"/>
  <c r="V75" i="4"/>
  <c r="Z19" i="4"/>
  <c r="V19" i="4"/>
  <c r="Z115" i="4"/>
  <c r="V115" i="4"/>
  <c r="Z45" i="4"/>
  <c r="V45" i="4"/>
  <c r="Z148" i="4"/>
  <c r="V148" i="4"/>
  <c r="Z120" i="4"/>
  <c r="V120" i="4"/>
  <c r="Z92" i="4"/>
  <c r="V92" i="4"/>
  <c r="Z65" i="4"/>
  <c r="V65" i="4"/>
  <c r="Z37" i="4"/>
  <c r="V37" i="4"/>
  <c r="V159" i="4"/>
  <c r="Z159" i="4"/>
  <c r="Z81" i="4"/>
  <c r="V81" i="4"/>
  <c r="Z164" i="4"/>
  <c r="V164" i="4"/>
  <c r="Z107" i="4"/>
  <c r="V107" i="4"/>
  <c r="Z60" i="4"/>
  <c r="V60" i="4"/>
  <c r="Z18" i="4"/>
  <c r="V18" i="4"/>
  <c r="V147" i="4"/>
  <c r="Z147" i="4"/>
  <c r="V118" i="4"/>
  <c r="Z118" i="4"/>
  <c r="Z91" i="4"/>
  <c r="V91" i="4"/>
  <c r="V64" i="4"/>
  <c r="Z64" i="4"/>
  <c r="Z131" i="4"/>
  <c r="V131" i="4"/>
  <c r="Z146" i="4"/>
  <c r="V146" i="4"/>
  <c r="Z124" i="4"/>
  <c r="V124" i="4"/>
  <c r="Z103" i="4"/>
  <c r="V103" i="4"/>
  <c r="Z83" i="4"/>
  <c r="V83" i="4"/>
  <c r="Z62" i="4"/>
  <c r="V62" i="4"/>
  <c r="Z41" i="4"/>
  <c r="V41" i="4"/>
  <c r="Z21" i="4"/>
  <c r="V21" i="4"/>
  <c r="Z157" i="4"/>
  <c r="V157" i="4"/>
  <c r="Z141" i="4"/>
  <c r="V141" i="4"/>
  <c r="Z125" i="4"/>
  <c r="V125" i="4"/>
  <c r="Z109" i="4"/>
  <c r="V109" i="4"/>
  <c r="Z94" i="4"/>
  <c r="V94" i="4"/>
  <c r="Z78" i="4"/>
  <c r="V78" i="4"/>
  <c r="Z63" i="4"/>
  <c r="V63" i="4"/>
  <c r="Z47" i="4"/>
  <c r="V47" i="4"/>
  <c r="Z32" i="4"/>
  <c r="V32" i="4"/>
  <c r="Z16" i="4"/>
  <c r="V16" i="4"/>
  <c r="Z96" i="4"/>
  <c r="V96" i="4"/>
  <c r="Z66" i="4"/>
  <c r="V66" i="4"/>
  <c r="V71" i="4"/>
  <c r="Z71" i="4"/>
  <c r="V102" i="4"/>
  <c r="Z102" i="4"/>
  <c r="Z73" i="4"/>
  <c r="V73" i="4"/>
  <c r="Z138" i="4"/>
  <c r="V138" i="4"/>
  <c r="Z158" i="4"/>
  <c r="V158" i="4"/>
  <c r="V33" i="4"/>
  <c r="Z33" i="4"/>
  <c r="Z112" i="4"/>
  <c r="V112" i="4"/>
  <c r="Z58" i="4"/>
  <c r="V58" i="4"/>
  <c r="Z144" i="4"/>
  <c r="V144" i="4"/>
  <c r="Z150" i="4"/>
  <c r="V150" i="4"/>
  <c r="Z53" i="4"/>
  <c r="V53" i="4"/>
  <c r="Z139" i="4"/>
  <c r="V139" i="4"/>
  <c r="V29" i="4"/>
  <c r="Z29" i="4"/>
  <c r="Z128" i="4"/>
  <c r="V128" i="4"/>
  <c r="Z127" i="4"/>
  <c r="V127" i="4"/>
  <c r="Z44" i="4"/>
  <c r="V44" i="4"/>
  <c r="Z34" i="4"/>
  <c r="V34" i="4"/>
  <c r="Z154" i="4"/>
  <c r="V154" i="4"/>
  <c r="Z54" i="4"/>
  <c r="V54" i="4"/>
  <c r="V95" i="4"/>
  <c r="Z95" i="4"/>
  <c r="Z142" i="4"/>
  <c r="V142" i="4"/>
  <c r="Z30" i="4"/>
  <c r="V30" i="4"/>
  <c r="Z100" i="4"/>
  <c r="V100" i="4"/>
  <c r="Z111" i="4"/>
  <c r="V111" i="4"/>
  <c r="Z84" i="4"/>
  <c r="V84" i="4"/>
  <c r="V56" i="4"/>
  <c r="Z56" i="4"/>
  <c r="V110" i="4"/>
  <c r="Z110" i="4"/>
  <c r="Z162" i="4"/>
  <c r="V162" i="4"/>
  <c r="Z140" i="4"/>
  <c r="V140" i="4"/>
  <c r="Z119" i="4"/>
  <c r="V119" i="4"/>
  <c r="Z77" i="4"/>
  <c r="V77" i="4"/>
  <c r="Z57" i="4"/>
  <c r="V57" i="4"/>
  <c r="Z36" i="4"/>
  <c r="V36" i="4"/>
  <c r="Z153" i="4"/>
  <c r="V153" i="4"/>
  <c r="Z137" i="4"/>
  <c r="V137" i="4"/>
  <c r="Z121" i="4"/>
  <c r="V121" i="4"/>
  <c r="Z105" i="4"/>
  <c r="V105" i="4"/>
  <c r="Z90" i="4"/>
  <c r="V90" i="4"/>
  <c r="Z74" i="4"/>
  <c r="V74" i="4"/>
  <c r="Z59" i="4"/>
  <c r="V59" i="4"/>
  <c r="Z43" i="4"/>
  <c r="V43" i="4"/>
  <c r="Z28" i="4"/>
  <c r="V28" i="4"/>
  <c r="Z116" i="4"/>
  <c r="V116" i="4"/>
  <c r="V40" i="4"/>
  <c r="Z40" i="4"/>
  <c r="V143" i="4"/>
  <c r="Z143" i="4"/>
  <c r="Z80" i="4"/>
  <c r="V80" i="4"/>
  <c r="V163" i="4"/>
  <c r="Z163" i="4"/>
  <c r="Z134" i="4"/>
  <c r="V134" i="4"/>
  <c r="Z106" i="4"/>
  <c r="V106" i="4"/>
  <c r="V79" i="4"/>
  <c r="Z79" i="4"/>
  <c r="Z50" i="4"/>
  <c r="V50" i="4"/>
  <c r="Z23" i="4"/>
  <c r="V23" i="4"/>
  <c r="Z123" i="4"/>
  <c r="V123" i="4"/>
  <c r="V48" i="4"/>
  <c r="Z48" i="4"/>
  <c r="Z136" i="4"/>
  <c r="V136" i="4"/>
  <c r="V86" i="4"/>
  <c r="Z86" i="4"/>
  <c r="Z38" i="4"/>
  <c r="V38" i="4"/>
  <c r="Z160" i="4"/>
  <c r="V160" i="4"/>
  <c r="Z132" i="4"/>
  <c r="V132" i="4"/>
  <c r="Z104" i="4"/>
  <c r="V104" i="4"/>
  <c r="Z76" i="4"/>
  <c r="V76" i="4"/>
  <c r="Z49" i="4"/>
  <c r="V49" i="4"/>
  <c r="Z22" i="4"/>
  <c r="V22" i="4"/>
  <c r="Z88" i="4"/>
  <c r="V88" i="4"/>
  <c r="Z156" i="4"/>
  <c r="V156" i="4"/>
  <c r="V135" i="4"/>
  <c r="Z135" i="4"/>
  <c r="Z114" i="4"/>
  <c r="V114" i="4"/>
  <c r="Z93" i="4"/>
  <c r="V93" i="4"/>
  <c r="Z72" i="4"/>
  <c r="V72" i="4"/>
  <c r="Z52" i="4"/>
  <c r="V52" i="4"/>
  <c r="Z31" i="4"/>
  <c r="V31" i="4"/>
  <c r="Z165" i="4"/>
  <c r="V165" i="4"/>
  <c r="Z149" i="4"/>
  <c r="V149" i="4"/>
  <c r="Z117" i="4"/>
  <c r="V117" i="4"/>
  <c r="Z101" i="4"/>
  <c r="V101" i="4"/>
  <c r="Z85" i="4"/>
  <c r="V85" i="4"/>
  <c r="Z70" i="4"/>
  <c r="V70" i="4"/>
  <c r="Z55" i="4"/>
  <c r="V55" i="4"/>
  <c r="Z39" i="4"/>
  <c r="V39" i="4"/>
  <c r="Z24" i="4"/>
  <c r="V24" i="4"/>
  <c r="V14" i="3"/>
  <c r="Z14" i="3"/>
  <c r="Z75" i="3"/>
  <c r="V75" i="3"/>
  <c r="V40" i="3"/>
  <c r="Z40" i="3"/>
  <c r="V72" i="3"/>
  <c r="Z72" i="3"/>
  <c r="Z71" i="3"/>
  <c r="V71" i="3"/>
  <c r="Z36" i="3"/>
  <c r="V36" i="3"/>
  <c r="V76" i="3"/>
  <c r="Z76" i="3"/>
  <c r="V44" i="3"/>
  <c r="Z44" i="3"/>
  <c r="Z54" i="3"/>
  <c r="V54" i="3"/>
  <c r="V34" i="3"/>
  <c r="Z34" i="3"/>
  <c r="Z58" i="3"/>
  <c r="V58" i="3"/>
  <c r="V37" i="3"/>
  <c r="Z37" i="3"/>
  <c r="Z19" i="3"/>
  <c r="V19" i="3"/>
  <c r="V69" i="3"/>
  <c r="Z69" i="3"/>
  <c r="Z53" i="3"/>
  <c r="V53" i="3"/>
  <c r="Z38" i="3"/>
  <c r="V38" i="3"/>
  <c r="Z25" i="3"/>
  <c r="V25" i="3"/>
  <c r="Z67" i="3"/>
  <c r="V67" i="3"/>
  <c r="V66" i="3"/>
  <c r="Z66" i="3"/>
  <c r="V31" i="3"/>
  <c r="Z31" i="3"/>
  <c r="V64" i="3"/>
  <c r="Z64" i="3"/>
  <c r="V28" i="3"/>
  <c r="Z28" i="3"/>
  <c r="Z70" i="3"/>
  <c r="V70" i="3"/>
  <c r="V48" i="3"/>
  <c r="Z48" i="3"/>
  <c r="Z30" i="3"/>
  <c r="V30" i="3"/>
  <c r="V15" i="3"/>
  <c r="Z15" i="3"/>
  <c r="V60" i="3"/>
  <c r="Z60" i="3"/>
  <c r="Z23" i="3"/>
  <c r="V23" i="3"/>
  <c r="Z59" i="3"/>
  <c r="V59" i="3"/>
  <c r="Z22" i="3"/>
  <c r="V22" i="3"/>
  <c r="V56" i="3"/>
  <c r="Z56" i="3"/>
  <c r="V18" i="3"/>
  <c r="Z18" i="3"/>
  <c r="V62" i="3"/>
  <c r="Z62" i="3"/>
  <c r="Z27" i="3"/>
  <c r="V27" i="3"/>
  <c r="Z43" i="3"/>
  <c r="V43" i="3"/>
  <c r="V26" i="3"/>
  <c r="Z26" i="3"/>
  <c r="V68" i="3"/>
  <c r="Z68" i="3"/>
  <c r="Z47" i="3"/>
  <c r="V47" i="3"/>
  <c r="V77" i="3"/>
  <c r="Z77" i="3"/>
  <c r="Z61" i="3"/>
  <c r="V61" i="3"/>
  <c r="Z45" i="3"/>
  <c r="V45" i="3"/>
  <c r="Z32" i="3"/>
  <c r="V32" i="3"/>
  <c r="V17" i="3"/>
  <c r="Z17" i="3"/>
  <c r="Z51" i="3"/>
  <c r="V51" i="3"/>
  <c r="Z50" i="3"/>
  <c r="V50" i="3"/>
  <c r="V46" i="3"/>
  <c r="Z46" i="3"/>
  <c r="Z55" i="3"/>
  <c r="V55" i="3"/>
  <c r="Z16" i="3"/>
  <c r="V16" i="3"/>
  <c r="Z39" i="3"/>
  <c r="V39" i="3"/>
  <c r="Z20" i="3"/>
  <c r="V20" i="3"/>
  <c r="Z63" i="3"/>
  <c r="V63" i="3"/>
  <c r="V42" i="3"/>
  <c r="Z42" i="3"/>
  <c r="V24" i="3"/>
  <c r="Z24" i="3"/>
  <c r="V73" i="3"/>
  <c r="Z73" i="3"/>
  <c r="V57" i="3"/>
  <c r="Z57" i="3"/>
  <c r="V41" i="3"/>
  <c r="Z41" i="3"/>
  <c r="V29" i="3"/>
  <c r="Z29" i="3"/>
  <c r="V74" i="3"/>
  <c r="Z74" i="3"/>
  <c r="V52" i="3"/>
  <c r="Z52" i="3"/>
  <c r="Z33" i="3"/>
  <c r="V33" i="3"/>
  <c r="V65" i="3"/>
  <c r="Z65" i="3"/>
  <c r="V49" i="3"/>
  <c r="Z49" i="3"/>
  <c r="V35" i="3"/>
  <c r="Z35" i="3"/>
  <c r="V21" i="3"/>
  <c r="Z21" i="3"/>
  <c r="AB11" i="3"/>
  <c r="X9" i="5" l="1"/>
  <c r="X8" i="5" s="1"/>
  <c r="X9" i="3"/>
  <c r="X8" i="3" s="1"/>
  <c r="X9" i="2"/>
  <c r="X8" i="2" s="1"/>
  <c r="X9" i="4"/>
  <c r="X8" i="4" s="1"/>
</calcChain>
</file>

<file path=xl/sharedStrings.xml><?xml version="1.0" encoding="utf-8"?>
<sst xmlns="http://schemas.openxmlformats.org/spreadsheetml/2006/main" count="4467" uniqueCount="684">
  <si>
    <t>375/50R22.5 MARATHON LHS II 156K TL</t>
  </si>
  <si>
    <t>425/55R19.5 160J SP241 TL EC</t>
  </si>
  <si>
    <t>8.25R20 SP160 136/134L TT</t>
  </si>
  <si>
    <t>9R22.5 SP160 136/134L TL</t>
  </si>
  <si>
    <t>22.5</t>
  </si>
  <si>
    <t>12R22.5 AVANT A3 PLUS 152/148L TL</t>
  </si>
  <si>
    <t>355/50R22.5 MARATHON LHS II+ 154K152L TL</t>
  </si>
  <si>
    <t xml:space="preserve">SAP </t>
  </si>
  <si>
    <t>PROF. ČÍSLO</t>
  </si>
  <si>
    <t>NÁPRAVA / VOZIDLO</t>
  </si>
  <si>
    <t>Možnost 1</t>
  </si>
  <si>
    <t>Nákup + %</t>
  </si>
  <si>
    <t>Nákup +X</t>
  </si>
  <si>
    <t>Možnost 3</t>
  </si>
  <si>
    <t>Možnost 2</t>
  </si>
  <si>
    <t xml:space="preserve"> </t>
  </si>
  <si>
    <t>Poznámka</t>
  </si>
  <si>
    <t>E</t>
  </si>
  <si>
    <t>B</t>
  </si>
  <si>
    <t>D</t>
  </si>
  <si>
    <t>C</t>
  </si>
  <si>
    <t>A</t>
  </si>
  <si>
    <t>F</t>
  </si>
  <si>
    <t>ŠÍRKA</t>
  </si>
  <si>
    <t>DISK</t>
  </si>
  <si>
    <t>RR</t>
  </si>
  <si>
    <t>WG</t>
  </si>
  <si>
    <t>NO</t>
  </si>
  <si>
    <t>315/70R22.5 FUELMAX S HL 156/150L TL</t>
  </si>
  <si>
    <t>315/80R22.5 FUELMAX S 156L154M TL</t>
  </si>
  <si>
    <t>385/55R22.5 FUELMAX T 160K158L TL</t>
  </si>
  <si>
    <t>385/65R22.5 FUELMAX T 160K158L TL</t>
  </si>
  <si>
    <t>275/70R22.5 URBANMAX MCD * TRAC 148J152E</t>
  </si>
  <si>
    <t>MATERIÁL</t>
  </si>
  <si>
    <t>DRUH PROVOZU / POUŽITÍ</t>
  </si>
  <si>
    <t>Ceník nákladních pneumatík</t>
  </si>
  <si>
    <t>Veškeré ceny jsou uvedené v CZK bez DPH</t>
  </si>
  <si>
    <t>ZÁKLADNÍ SLEVA</t>
  </si>
  <si>
    <t>SLEVA VČASNÁ PLATBA</t>
  </si>
  <si>
    <t>SLEVA CELKEM</t>
  </si>
  <si>
    <t>CENÍKOVÁ CENA BEZ DPH</t>
  </si>
  <si>
    <t>AKČNÍ SLEVA/CENA</t>
  </si>
  <si>
    <t>NÁKUPNÍ CENA 1 KS BEZ DPH</t>
  </si>
  <si>
    <t>Prodejní cena (Kč)</t>
  </si>
  <si>
    <t>Marže za kus (Kč)</t>
  </si>
  <si>
    <t>Marže za kus (%)</t>
  </si>
  <si>
    <t>Množství (ks)</t>
  </si>
  <si>
    <t>Celková marže položka (Kč)</t>
  </si>
  <si>
    <t>Sleva - %</t>
  </si>
  <si>
    <t>Prodejní cena</t>
  </si>
  <si>
    <t>Vyplňte prosím jen jednu možnost</t>
  </si>
  <si>
    <t>Marže %</t>
  </si>
  <si>
    <t>CZK</t>
  </si>
  <si>
    <t>Ceník nákladních pneumatik</t>
  </si>
  <si>
    <t>DALŠÍ  SLEVA</t>
  </si>
  <si>
    <t>DALŠÍ SLEVA</t>
  </si>
  <si>
    <t>435/50R19.5 FUELMAX T 160J TL</t>
  </si>
  <si>
    <t>8.5R17.5 REG.RHS 121M 12 TL</t>
  </si>
  <si>
    <t>265/55R19.5 MARATHON LHT 141J142G TL</t>
  </si>
  <si>
    <t>10R22.5 G391 144M 16 TL</t>
  </si>
  <si>
    <t>11R22.5 REG.RHS II 148L146M TL</t>
  </si>
  <si>
    <t>11R22.5 MARATHON LHT 148J146L TL</t>
  </si>
  <si>
    <t>12R22.5 REG.RHS II 152/148L TL</t>
  </si>
  <si>
    <t>12R22.5 REG.RHD II 152/148L TL</t>
  </si>
  <si>
    <t>13R22.5 REG.RHS II 156L154M TL</t>
  </si>
  <si>
    <t>275/70R22.5 REG.RHS II 148/145M TL</t>
  </si>
  <si>
    <t>275/70R22.5 MARATHON LHT II 152J148L TL</t>
  </si>
  <si>
    <t>295/60R22.5 FUELMAX S 150K149L TL</t>
  </si>
  <si>
    <t>295/80R22.5 FUELMAX S HL 154/149M TL</t>
  </si>
  <si>
    <t>305/70R22.5 REG.RHS II 153L150M TL</t>
  </si>
  <si>
    <t>315/60R22.5 FUELMAX S HL 154/148L TL</t>
  </si>
  <si>
    <t>435/50R22.5 UN MARATHON LHT E 164J TL</t>
  </si>
  <si>
    <t>455/40R22.5 UN MARATHON LHT+ E 160J TL</t>
  </si>
  <si>
    <t>Off Road</t>
  </si>
  <si>
    <t>Trailer</t>
  </si>
  <si>
    <t>Steer</t>
  </si>
  <si>
    <t>Drive</t>
  </si>
  <si>
    <t>-</t>
  </si>
  <si>
    <t>70</t>
  </si>
  <si>
    <t>)</t>
  </si>
  <si>
    <t>))</t>
  </si>
  <si>
    <t>)))</t>
  </si>
  <si>
    <t>11.00R20 SP160 N 150/147L TT</t>
  </si>
  <si>
    <t>255/70R22.5 SP160 140/137M 16 TL</t>
  </si>
  <si>
    <t>275/70R22.5 SP472 * CITY A/S 148J152E</t>
  </si>
  <si>
    <t>9.5R17.5 ECOSTAR 129/127M TL</t>
  </si>
  <si>
    <t>245/70R19.5 ECOTONN 141/140J TL</t>
  </si>
  <si>
    <t>265/70R19.5 REGIOCONTROL* 140/138M TL</t>
  </si>
  <si>
    <t>265/70R19.5 ECOTONN 143/141J TL</t>
  </si>
  <si>
    <t>285/70R19.5 REGIOCONTROL 146L140M TL</t>
  </si>
  <si>
    <t>285/70R19.5 ECOTONN 150/148J TL</t>
  </si>
  <si>
    <t>10R22.5 ECOSTAR2 144M TL</t>
  </si>
  <si>
    <t>11R22.5 REGIOCONTROL 148/145L TL</t>
  </si>
  <si>
    <t>12R22.5 REGIOCONTROL 152L 18 TL</t>
  </si>
  <si>
    <t>13R22.5 REGIOCONTROL 156L154M TL</t>
  </si>
  <si>
    <t>8.5R17.5 COMET PLUS 121/120M TL</t>
  </si>
  <si>
    <t>9.5R17.5 COMET PLUS 129/127M TL</t>
  </si>
  <si>
    <t>265/70R19.5 AVANT A3 140/138M TL</t>
  </si>
  <si>
    <t>265/70R19.5 CARGO C3 143/141J TL</t>
  </si>
  <si>
    <t>285/70R19.5 AVANT A3 146L140M TL</t>
  </si>
  <si>
    <t>10R22.5 AVANT PLUS 144/142M TL</t>
  </si>
  <si>
    <t>11R22.5 AVANT A3 148/145L TL</t>
  </si>
  <si>
    <t>13R22.5 AVANT A3 156L154M TL</t>
  </si>
  <si>
    <t>Celková marže:</t>
  </si>
  <si>
    <t>Ceník teplých protektorů Goodyear Dunlop</t>
  </si>
  <si>
    <t>MC 245/70R19.5 136/134M TM RHD II C1</t>
  </si>
  <si>
    <t>MC 265/70R19.5 140/138M TM RHD II C1</t>
  </si>
  <si>
    <t>MC 285/70R19.5 146/144L TM RHD II C1</t>
  </si>
  <si>
    <t>MC 435/50R19.5 160J TM LHT II C1</t>
  </si>
  <si>
    <t>MC 435/50R19.5 160J TM FUELMAX T C1</t>
  </si>
  <si>
    <t>MC 13R22.5 156/150K TM MSS II C1</t>
  </si>
  <si>
    <t>MC 13R22.5 156/150K TM MSD II C1</t>
  </si>
  <si>
    <t>MC 13R22.5 156/150K TM MSD II DRS C1</t>
  </si>
  <si>
    <t>MC 275/70R22.5 148/145J TM MCD * C1</t>
  </si>
  <si>
    <t>MC 275/70R22.5 148/145J TM MCA C1</t>
  </si>
  <si>
    <t>MC 295/60R22.5 150K149L TM LHD II C1</t>
  </si>
  <si>
    <t>MC 295/80R22.5 152/148M TM RHS II C1</t>
  </si>
  <si>
    <t>MC 295/80R22.5 154/149M TM MCOA HL C1</t>
  </si>
  <si>
    <t>MC 295/80R22.5 152/148M TM LHD II C1</t>
  </si>
  <si>
    <t>MC 295/80R22.5 154/149M TM UGCOA HL C1</t>
  </si>
  <si>
    <t>MC 315/60R22.5 152/148L TM LHD II C1</t>
  </si>
  <si>
    <t>MC 315/70R22.5 154/150L TM RHS II C1</t>
  </si>
  <si>
    <t>MC 315/70R22.5 154/150L TM KMAX D C1</t>
  </si>
  <si>
    <t>MC 315/70R22.5 154/150L TM LHD II  C1</t>
  </si>
  <si>
    <t>MC 315/70R22.5 154/150L TM FUELMAX D C1</t>
  </si>
  <si>
    <t>MC 315/80R22.5 156/150L TM RHS II C1</t>
  </si>
  <si>
    <t>MC 315/80R22.5 156/150L TM KMAX D C1</t>
  </si>
  <si>
    <t>MC 315/80R22.5 156/150L TM LHD II  C1</t>
  </si>
  <si>
    <t>MC 315/80R22.5 156/150L TM FUELMAX D C1</t>
  </si>
  <si>
    <t>MC 315/80R22.5 156/150K TM MSS II C1</t>
  </si>
  <si>
    <t>MC 315/80R22.5 156/150K TM MSD II C1</t>
  </si>
  <si>
    <t>MC 315/80R22.5 156/150K TM MSD II DRS C1</t>
  </si>
  <si>
    <t>MC 375/50R22.5 156K TM LHT C1</t>
  </si>
  <si>
    <t>MC 385/55R22.5 160K TM RHT II C1</t>
  </si>
  <si>
    <t>MC 385/55R22.5 160K TM KMAX T C1</t>
  </si>
  <si>
    <t>MC 385/55R22.5 160K158L TM LHT II C1</t>
  </si>
  <si>
    <t>MC 385/55R22.5 160K TM FUELMAX T C1</t>
  </si>
  <si>
    <t>MC 385/65R22.5 160K TM KMAX T C1</t>
  </si>
  <si>
    <t>MC 385/65R22.5 160K158L TM LHT II C1</t>
  </si>
  <si>
    <t>MC 385/65R22.5 160K TM FUELMAX T C1</t>
  </si>
  <si>
    <t>MC 385/65R22.5 160K TM MST II C1</t>
  </si>
  <si>
    <t>MC 455/45R22.5 166J TM MCD C1</t>
  </si>
  <si>
    <t>MC 245/70R17.5 136/134M NTRHD  C1</t>
  </si>
  <si>
    <t>MC 245/70R19.5 141/140J NTLHT  C1</t>
  </si>
  <si>
    <t>MC 245/70R19.5 136/134L NTMCS  C1</t>
  </si>
  <si>
    <t>MC 265/70R19.5 140/138L NTRHD  C1</t>
  </si>
  <si>
    <t>MC 265/70R19.5 143/141J NTLHT  C1</t>
  </si>
  <si>
    <t>MC 435/50R19.5 160J NTLHT  C1</t>
  </si>
  <si>
    <t>MC 11R22.5 148/145J NTLHT  C1</t>
  </si>
  <si>
    <t>MC 13R22.5 156/150G NTMSD  C1</t>
  </si>
  <si>
    <t>MC 13R22.5 156/150G NT492 C1</t>
  </si>
  <si>
    <t>MC 275/70R22.5 148/145J NTWTD CITY C1</t>
  </si>
  <si>
    <t>MC 275/70R22.5 148/145J NT741CITY  C1</t>
  </si>
  <si>
    <t>MC 295/60R22.5 150K149L NTWTD C1</t>
  </si>
  <si>
    <t>MC 295/80R22.5 152/148L NT442  C1</t>
  </si>
  <si>
    <t>MC 295/80R22.5 152/148J NT442 RM C1</t>
  </si>
  <si>
    <t>MC 295/80R22.5 152/148L NTLHD  C1</t>
  </si>
  <si>
    <t>MC 295/80R22.5 152/148L NTWTD  C1</t>
  </si>
  <si>
    <t>MC 295/80R22.5 152/148L NTWTS C1</t>
  </si>
  <si>
    <t>MC 295/80R22.5 152/148K NTMSD  C1</t>
  </si>
  <si>
    <t>MC 315/60R22.5 152/148L NTWTD C1</t>
  </si>
  <si>
    <t>MC 315/70R22.5 154/150L NTRHD  C1</t>
  </si>
  <si>
    <t>MC 315/70R22.5 154/150L NT442  C1</t>
  </si>
  <si>
    <t>MC 315/70R22.5 154/150L NTLHD  C1</t>
  </si>
  <si>
    <t>MC 315/70R22.5 154/150L NT452  C1</t>
  </si>
  <si>
    <t>MC 315/70R22.5 154/150K NTWTD  C1</t>
  </si>
  <si>
    <t>MC 315/80R22.5 156/150J NT442 RM  C1</t>
  </si>
  <si>
    <t>MC 315/80R22.5 156/150L NTRHD  C1</t>
  </si>
  <si>
    <t>MC 315/80R22.5 156/150L NTLHD  C1</t>
  </si>
  <si>
    <t>MC 315/80R22.5 156/150L NTWTD  C1</t>
  </si>
  <si>
    <t>MC 315/80R22.5 156/150K NTMSD  C1</t>
  </si>
  <si>
    <t>MC 315/80R22.5 156/150K NTMSD DRS C1</t>
  </si>
  <si>
    <t>MC 385/65R22.5 160K NT242  C1</t>
  </si>
  <si>
    <t>MC 385/65R22.5 160K NTRHT  C1</t>
  </si>
  <si>
    <t>MC 385/65R22.5 160K NTLHT  C1</t>
  </si>
  <si>
    <t>MC 385/65R22.5 160K NT252  C1</t>
  </si>
  <si>
    <t>MC 385/65R22.5 160J NTMST  C1</t>
  </si>
  <si>
    <t>MC 385/65R22.5 160J/158K NT282  C1</t>
  </si>
  <si>
    <t>MC 425/65R22.5 NT 242 C1</t>
  </si>
  <si>
    <t>MC 455/40R22.5 160J NTLHT+  C1</t>
  </si>
  <si>
    <t>MC 275/70R22.5 148J/152E TM SP472 * C1</t>
  </si>
  <si>
    <t>MC 275/70R22.5 148/145J TM SP372 * C1</t>
  </si>
  <si>
    <t>MC 295/60R22.5 150K149L TM SP444 C1</t>
  </si>
  <si>
    <t>MC 315/60R22.5 152/148L TM SP444 C1</t>
  </si>
  <si>
    <t>MC 315/70R22.5 154/150L TM SP444 C1</t>
  </si>
  <si>
    <t>MC 315/80R22.5 156/150L TM SP444 C1</t>
  </si>
  <si>
    <t>NextTread</t>
  </si>
  <si>
    <t>DESIGN</t>
  </si>
  <si>
    <t>Skladový protektor / COC</t>
  </si>
  <si>
    <t>ZNAČKA</t>
  </si>
  <si>
    <t>DEZÉN</t>
  </si>
  <si>
    <t>Dunlop</t>
  </si>
  <si>
    <t>Goodyear</t>
  </si>
  <si>
    <t xml:space="preserve">  C O C - Protektorování vlastních zákaznických koster = cena bez kostry</t>
  </si>
  <si>
    <t xml:space="preserve"> Skladové protektory = cena vč. kostry</t>
  </si>
  <si>
    <t>A grade</t>
  </si>
  <si>
    <t>B grade</t>
  </si>
  <si>
    <t>C grade</t>
  </si>
  <si>
    <t>245/70R19,5</t>
  </si>
  <si>
    <t>265/70R19,5</t>
  </si>
  <si>
    <t>285/70R19,5</t>
  </si>
  <si>
    <t>435/50R19,5</t>
  </si>
  <si>
    <t>11R22,5</t>
  </si>
  <si>
    <t>13R22,5</t>
  </si>
  <si>
    <t>275/70R22,5</t>
  </si>
  <si>
    <t>295/60R22,5</t>
  </si>
  <si>
    <t>295/80R22,5</t>
  </si>
  <si>
    <t>315/60R22,5</t>
  </si>
  <si>
    <t>315/70R22,5</t>
  </si>
  <si>
    <t>315/80R22,5</t>
  </si>
  <si>
    <t>385/55R22,5</t>
  </si>
  <si>
    <t>385/65R22,5</t>
  </si>
  <si>
    <t>425/65R22,5</t>
  </si>
  <si>
    <t>455/40R22,5</t>
  </si>
  <si>
    <t>MC 295/80R22.5 152/148M TM UGCOA C1</t>
  </si>
  <si>
    <t>MC 385/65R22.5 160K158L TM SP244 C1</t>
  </si>
  <si>
    <t>Regional Haul</t>
  </si>
  <si>
    <t>Long Haul</t>
  </si>
  <si>
    <t>Winter</t>
  </si>
  <si>
    <t>Municipal</t>
  </si>
  <si>
    <t>Mixed Service</t>
  </si>
  <si>
    <t>15</t>
  </si>
  <si>
    <t>17.5</t>
  </si>
  <si>
    <t>65</t>
  </si>
  <si>
    <t>75</t>
  </si>
  <si>
    <t>19.5</t>
  </si>
  <si>
    <t>55</t>
  </si>
  <si>
    <t>50</t>
  </si>
  <si>
    <t>20</t>
  </si>
  <si>
    <t>60</t>
  </si>
  <si>
    <t>80</t>
  </si>
  <si>
    <t>90</t>
  </si>
  <si>
    <t>40</t>
  </si>
  <si>
    <t>45</t>
  </si>
  <si>
    <t>24</t>
  </si>
  <si>
    <t>95</t>
  </si>
  <si>
    <t>1st Life C1</t>
  </si>
  <si>
    <t xml:space="preserve">NTLHT+    </t>
  </si>
  <si>
    <t xml:space="preserve">NTMST     </t>
  </si>
  <si>
    <t>MC 445/65R22.5 169K NTMST C1</t>
  </si>
  <si>
    <t xml:space="preserve">NT242     </t>
  </si>
  <si>
    <t>COC 1st Life</t>
  </si>
  <si>
    <t xml:space="preserve">NT282     </t>
  </si>
  <si>
    <t xml:space="preserve">NTLHT     </t>
  </si>
  <si>
    <t xml:space="preserve">NT252     </t>
  </si>
  <si>
    <t xml:space="preserve">NTRHT2    </t>
  </si>
  <si>
    <t xml:space="preserve">NTRHT     </t>
  </si>
  <si>
    <t xml:space="preserve">NTMSD     </t>
  </si>
  <si>
    <t>MC 315/80R22.5 156/150K NTMSD CRR</t>
  </si>
  <si>
    <t xml:space="preserve">NTWTD     </t>
  </si>
  <si>
    <t xml:space="preserve">NTLHD     </t>
  </si>
  <si>
    <t xml:space="preserve">NTRHD2    </t>
  </si>
  <si>
    <t xml:space="preserve">NTRHD     </t>
  </si>
  <si>
    <t xml:space="preserve">NT442RM   </t>
  </si>
  <si>
    <t xml:space="preserve">NT452     </t>
  </si>
  <si>
    <t>MC 315/70R22.5 154/150L NTRHD II C1</t>
  </si>
  <si>
    <t xml:space="preserve">NT442     </t>
  </si>
  <si>
    <t xml:space="preserve">NTWTS     </t>
  </si>
  <si>
    <t>All Positions</t>
  </si>
  <si>
    <t>MC 295/80R22.5 152/148M NT RHD II C1</t>
  </si>
  <si>
    <t xml:space="preserve">NTMCS     </t>
  </si>
  <si>
    <t xml:space="preserve">NT741CITY </t>
  </si>
  <si>
    <t xml:space="preserve">NT531CITY </t>
  </si>
  <si>
    <t xml:space="preserve">NTWTDCITY </t>
  </si>
  <si>
    <t>MC 13R22.5 156/150G NTMSD DRS C1</t>
  </si>
  <si>
    <t xml:space="preserve">NT492     </t>
  </si>
  <si>
    <t xml:space="preserve">TMSP244   </t>
  </si>
  <si>
    <t xml:space="preserve">TMSP444   </t>
  </si>
  <si>
    <t xml:space="preserve">TMSP372*  </t>
  </si>
  <si>
    <t xml:space="preserve">TMSP472*  </t>
  </si>
  <si>
    <t>TMURBANMCD</t>
  </si>
  <si>
    <t xml:space="preserve">TMMST2    </t>
  </si>
  <si>
    <t>TMFUELMAXT</t>
  </si>
  <si>
    <t xml:space="preserve">TMLHT2    </t>
  </si>
  <si>
    <t xml:space="preserve">TMKMAXT   </t>
  </si>
  <si>
    <t xml:space="preserve">TMRHT2    </t>
  </si>
  <si>
    <t xml:space="preserve">TMLHT     </t>
  </si>
  <si>
    <t xml:space="preserve">TMMSD2    </t>
  </si>
  <si>
    <t xml:space="preserve">TMMSS2    </t>
  </si>
  <si>
    <t xml:space="preserve">TMLHD2    </t>
  </si>
  <si>
    <t>TMFUELMAXD</t>
  </si>
  <si>
    <t xml:space="preserve">TMKMAXD   </t>
  </si>
  <si>
    <t xml:space="preserve">TMRHD2    </t>
  </si>
  <si>
    <t xml:space="preserve">TMRHS2    </t>
  </si>
  <si>
    <t xml:space="preserve">TMUGCOACH </t>
  </si>
  <si>
    <t>TMMARCOACH</t>
  </si>
  <si>
    <t>TMURBANMCA</t>
  </si>
  <si>
    <t xml:space="preserve">TMURB*MCD </t>
  </si>
  <si>
    <t>MC 385/65R22.5 160K NT RHTII C1</t>
  </si>
  <si>
    <t>MC 385/65R22.5 160J NT242  C1</t>
  </si>
  <si>
    <t>MC 385/65R22.5 160J NTRHT  C1</t>
  </si>
  <si>
    <t>MC 385/55R22.5 160K NTLHT C1</t>
  </si>
  <si>
    <t>MC 315/80R22.5 156/150L NTRHD II C1</t>
  </si>
  <si>
    <t xml:space="preserve">NTRHSRM   </t>
  </si>
  <si>
    <t>MC 295/80R22.5 152/148M NTRHS RM C1</t>
  </si>
  <si>
    <t>MC 11R22.5 148/145L NTRHD  C1</t>
  </si>
  <si>
    <t>MC 245/70R19.5 136/134M NTRHD  C1</t>
  </si>
  <si>
    <t>MC 295/80R22.5 152/148M TM KMAX D C1</t>
  </si>
  <si>
    <t>Celková marže položka</t>
  </si>
  <si>
    <t>Marže za kus</t>
  </si>
  <si>
    <t>355/50R22.5 MARATHON LHS II+ HL 156K152L</t>
  </si>
  <si>
    <t>Comment</t>
  </si>
  <si>
    <t>MC 295/60R22.5 150K/149L TM KMAX D C1</t>
  </si>
  <si>
    <t>MC 295/80R22.5 152/148M TM FUELMAX D C1</t>
  </si>
  <si>
    <t>MC 315/60R22.5 152/148L TM KMAX D C1</t>
  </si>
  <si>
    <t>MC 315/80R22.5 156L/154M TM UGMAX D C1</t>
  </si>
  <si>
    <t xml:space="preserve">TMUGMAXD  </t>
  </si>
  <si>
    <t>MC 435/50R19.5 160J TM FUELMAX T COCD</t>
  </si>
  <si>
    <t>MC 435/50R19.5 160J TM LHTII COCD</t>
  </si>
  <si>
    <t>MC 13R22.5 156/150K TM MSDII COCD</t>
  </si>
  <si>
    <t>MC 275/70R22.5 148/145J TM SP372* COCD</t>
  </si>
  <si>
    <t>MC 275/70R22.5 148J/152E TM SP472* COCD</t>
  </si>
  <si>
    <t>MC 275/70R22.5 148/145J TM MCD* COCD</t>
  </si>
  <si>
    <t>MC 295/60R22.5 150K149L TM LHDII COCD</t>
  </si>
  <si>
    <t>MC 295/60R22.5 150K/149L TM KMAX D COCD</t>
  </si>
  <si>
    <t>MC 295/60R22.5 150K149L TM SP444 COCD</t>
  </si>
  <si>
    <t>MC 295/80R22.5 154/149M TM UGCOA HL COCD</t>
  </si>
  <si>
    <t>MC 295/80R22.5 152/148M TM UGCOA COCD</t>
  </si>
  <si>
    <t>MC 315/60R22.5 152/148L TM FUELMAX D C1</t>
  </si>
  <si>
    <t>MC 315/60R22.5 152/148L TM LHDII COCD</t>
  </si>
  <si>
    <t>MC 315/60R22.5 152/148L TM KMAX D COCD</t>
  </si>
  <si>
    <t>MC 315/60R22.5 152/148L TM SP444 COCD</t>
  </si>
  <si>
    <t>MC 315/70R22.5 154/150L TM LHDII COCD</t>
  </si>
  <si>
    <t>MC 315/70R22.5 154/150L TM KMAX D COCD</t>
  </si>
  <si>
    <t>MC 315/70R22.5 154/150L TM SP444 COCD</t>
  </si>
  <si>
    <t>MC 315/70R22.5 154L/152M TM UGMAX D COCD</t>
  </si>
  <si>
    <t>MC 315/80R22.5 156/150K TM MSDII COCD</t>
  </si>
  <si>
    <t>MC 315/80R22.5 156/150L TM KMAX D COCD</t>
  </si>
  <si>
    <t>MC 315/80R22.5 156/150L TM SP444 COCD</t>
  </si>
  <si>
    <t>MC 315/80R22.5 156L/154M TM UGMAX D COCD</t>
  </si>
  <si>
    <t>MC 385/55R22.5 160 K TM FUELMAX T COCD</t>
  </si>
  <si>
    <t>MC 385/55R22.5 160K158L TM LHTII COCD</t>
  </si>
  <si>
    <t>MC 385/55R22.5 160K TM KMAX T COCD</t>
  </si>
  <si>
    <t>MC 385/65R22.5 160K TM FUELMAX T COCD</t>
  </si>
  <si>
    <t>MC 385/65R22.5 160K158L TM LHTII COCD</t>
  </si>
  <si>
    <t>MC 385/65R22.5 160K TM MSTII COCD</t>
  </si>
  <si>
    <t>MC 385/65R22.5 160K TM KMAX T COCD</t>
  </si>
  <si>
    <t>MC 385/65R22.5 160K158L TM SP244 COCD</t>
  </si>
  <si>
    <t>MC 435/50R19.5 160J NTLHT COCD</t>
  </si>
  <si>
    <t>MC 13R22.5 156/150G NTMSD COCD</t>
  </si>
  <si>
    <t>MC 275/70R22.5 148/145J NT531CITY C1</t>
  </si>
  <si>
    <t>MC 275/70R22.5 148/145J NTWTDC COCD</t>
  </si>
  <si>
    <t>MC 295/60R22.5 150K149L NTWTD COCD</t>
  </si>
  <si>
    <t>MC 315/60R22.5 152/148L NTWTD COCD</t>
  </si>
  <si>
    <t>MC 315/70R22.5 154/150L NT LHD II C1</t>
  </si>
  <si>
    <t>MC 315/70R22.5 154/150L NT LHDII COCD</t>
  </si>
  <si>
    <t>MC 315/70R22.5 154/150L NTRHDII COCD</t>
  </si>
  <si>
    <t>MC 315/70R22.5 154/150K NTWTD COCD</t>
  </si>
  <si>
    <t>MC 315/80R22.5 156/150K NTMSD COCD</t>
  </si>
  <si>
    <t>MC 315/80R22.5 156/150L NTRHDII COCD</t>
  </si>
  <si>
    <t>MC 315/80R22.5 156/150L NTWTD COCD</t>
  </si>
  <si>
    <t>MC 385/55R22.5 160K NT RHT II C1</t>
  </si>
  <si>
    <t>MC 385/65R22.5 160K NTLHT COCD</t>
  </si>
  <si>
    <t>MC 385/65R22.5 160K NT LHTII COCD</t>
  </si>
  <si>
    <t>MC 385/65R22.5 160J NTMST COCD</t>
  </si>
  <si>
    <t>MC 385/65R22.5 160K NT242 COCD</t>
  </si>
  <si>
    <t>MC 385/65R22.5 160K NTRHT COCD</t>
  </si>
  <si>
    <t>MC 385/65R22.5 160K NT RHTII COCD</t>
  </si>
  <si>
    <t>TreadMax</t>
  </si>
  <si>
    <t xml:space="preserve">NTLHD2    </t>
  </si>
  <si>
    <t xml:space="preserve">NTLHT2    </t>
  </si>
  <si>
    <t>Platnost od: 1.1.2016</t>
  </si>
  <si>
    <t>7.50R15 REG RHT 135/133K TT M+S</t>
  </si>
  <si>
    <t>8.25R15 REG RHT 143/141J TT M+S</t>
  </si>
  <si>
    <t>8.5R17.5 RHD 121M 12 M+S</t>
  </si>
  <si>
    <t>9.5R17.5 RHS II 129/127M M+S</t>
  </si>
  <si>
    <t>9.5R17.5 REGIONAL RHD II 129/127M 3PSF</t>
  </si>
  <si>
    <t>9.5R17.5 REG RHT II 143/141J M+S</t>
  </si>
  <si>
    <t>10R17.5 G291 134M 14 TL</t>
  </si>
  <si>
    <t>205/65R17.5 REG RHT II 129K132F M+S</t>
  </si>
  <si>
    <t>205/75R17.5 RHS II + 124/122M M+S</t>
  </si>
  <si>
    <t>205/75R17.5 RHD II + 124M126G 3PSF</t>
  </si>
  <si>
    <t>215/75R17.5 RHS II + HL 128/126M M+S</t>
  </si>
  <si>
    <t>215/75R17.5 RHD II + 126/124M 3PSF</t>
  </si>
  <si>
    <t>215/75R17.5 REG RHT II 135/133J M+S</t>
  </si>
  <si>
    <t>225/75R17.5 RHS II 129/127M M+S</t>
  </si>
  <si>
    <t>225/75R17.5 RHD II 129/127M 3PSF</t>
  </si>
  <si>
    <t>235/75R17.5 RHS II 132/130M M+S</t>
  </si>
  <si>
    <t>235/75R17.5 RHD II 132/130M 3PSF</t>
  </si>
  <si>
    <t>235/75R17.5 REG RHT II 143J144F M+S</t>
  </si>
  <si>
    <t>245/70R17.5 RHS II + 136/134M M+S</t>
  </si>
  <si>
    <t>245/70R17.5 RHD II + 136/134M 3PSF</t>
  </si>
  <si>
    <t>245/70R17.5 REG RHT II 143J146F M+S</t>
  </si>
  <si>
    <t>265/70R17.5 RHS II + 139/136M M+S</t>
  </si>
  <si>
    <t>265/70R17.5 RHD II 139/136M 3PSF</t>
  </si>
  <si>
    <t>245/70R19.5 RHS II 136/134M M+S</t>
  </si>
  <si>
    <t>245/70R19.5 RHD II 136/134M 3PSF</t>
  </si>
  <si>
    <t>245/70R19.5 REG RHT II 141/140J M+S</t>
  </si>
  <si>
    <t>265/70R19.5 RHS II 140/138M M+S</t>
  </si>
  <si>
    <t>265/70R19.5 RHD II 140/138M 3PSF</t>
  </si>
  <si>
    <t>265/70R19.5 REG RHT II 143/141J M+S</t>
  </si>
  <si>
    <t>265/70R19.5 URBAN MCA 140/138L M+S</t>
  </si>
  <si>
    <t>265/70R19.5 OMN MSS II 143J140L M+S</t>
  </si>
  <si>
    <t>285/70R19.5 RHS II 146L144M M+S</t>
  </si>
  <si>
    <t>285/70R19.5 RHD II 146L144M 3PSF</t>
  </si>
  <si>
    <t>285/70R19.5 REG RHT II 150/148J M+S</t>
  </si>
  <si>
    <t>305/70R19.5 RHS II 148/145M M+S</t>
  </si>
  <si>
    <t>305/70R19.5 RHD II 148/145M 3PSF</t>
  </si>
  <si>
    <t>435/50R19.5 KMAX T 160J RFID M+S</t>
  </si>
  <si>
    <t>12.00R20 OMN MSS II 154/150K TT M+S</t>
  </si>
  <si>
    <t>12.00R20 OMN MSD II 154/150K TT M+S</t>
  </si>
  <si>
    <t>14.00R20 OFFROAD ORD 164J166G M+S</t>
  </si>
  <si>
    <t>11R22.5 RHD II 148/145L M+S</t>
  </si>
  <si>
    <t>11R22.5 URBAN MCA 148J152E M+S</t>
  </si>
  <si>
    <t>11R22.5 OMN MSS 148/145K M+S</t>
  </si>
  <si>
    <t>12R22.5 OMN MSS II 152/148K M+S</t>
  </si>
  <si>
    <t>12R22.5 OFFROAD ORD 152/148J M+S</t>
  </si>
  <si>
    <t>13R22.5 RHD II 156L154M M+S</t>
  </si>
  <si>
    <t>13R22.5 OMN MSS II 156/150K M+S</t>
  </si>
  <si>
    <t>13R22.5 OMN MSD II 156/150K M+S</t>
  </si>
  <si>
    <t>13R22.5 OFFROAD ORD 156G154J M+S</t>
  </si>
  <si>
    <t>275/70R22.5 RHD II 148/145M M+S</t>
  </si>
  <si>
    <t>275/70R22.5 UG WTS CITY 148J152E 3PSF</t>
  </si>
  <si>
    <t>275/70R22.5 UG WTD CITY 148J152E 3PSF</t>
  </si>
  <si>
    <t>275/70R22.5 URBAN MCA HL 150J152E 3PSF</t>
  </si>
  <si>
    <t>275/70R22.5 URBAN MCA 148J152E 3PSF</t>
  </si>
  <si>
    <t>275/70R22.5 OMN MSS II 148/145K M+S</t>
  </si>
  <si>
    <t>295/55R22.5 KMAX D 147/145K 3PSF</t>
  </si>
  <si>
    <t>295/60R22.5 KMAX S 150K149L M+S</t>
  </si>
  <si>
    <t>295/60R22.5 KMAX D 150K149L 3PSF</t>
  </si>
  <si>
    <t>295/60R22.5 FUELMAX D 150K149L 3PSF</t>
  </si>
  <si>
    <t>295/60R22.5 UG WTS 150K149L 3PSF</t>
  </si>
  <si>
    <t>295/60R22.5 UG WTD 150K149L 3PSF</t>
  </si>
  <si>
    <t>295/80R22.5 KMAX S HL 154/149M M+S</t>
  </si>
  <si>
    <t>295/80R22.5 KMAX D 152/148M 3PSF</t>
  </si>
  <si>
    <t>295/80R22.5 MARATH COACH HL 154/149M M+S</t>
  </si>
  <si>
    <t>295/80R22.5 FUELMAX D 152/148M 3PSF</t>
  </si>
  <si>
    <t>295/80R22.5 UG WTS 152/148L 3PSF</t>
  </si>
  <si>
    <t>295/80R22.5 UG MAX S HL 154/149L 3PSF</t>
  </si>
  <si>
    <t>295/80R22.5 UG COACH HL 154/149M 3PSF</t>
  </si>
  <si>
    <t>295/80R22.5 UG WTD 152/148L 3PSF</t>
  </si>
  <si>
    <t>295/80R22.5 URBAN MCA 152J154E M+S</t>
  </si>
  <si>
    <t>295/80R22.5 OMN MSS II 152/148K M+S</t>
  </si>
  <si>
    <t>295/80R22.5 OMN MSD II 152/148K M+S</t>
  </si>
  <si>
    <t>305/70R22.5 RHD II 153L150M M+S</t>
  </si>
  <si>
    <t>305/70R22.5 URBAN MCS * 152J154E M+S</t>
  </si>
  <si>
    <t>315/60R22.5 KMAX S HL 154/148L M+S</t>
  </si>
  <si>
    <t>315/60R22.5 KMAX D 152/148L 3PSF</t>
  </si>
  <si>
    <t>315/60R22.5 FUELMAX D 152/148L 3PSF</t>
  </si>
  <si>
    <t>315/60R22.5 UG WTS 152/148L 3PSF</t>
  </si>
  <si>
    <t>315/60R22.5 UG WTD 152/148L 3PSF</t>
  </si>
  <si>
    <t>315/60R22.5 URBAN MCA 152/148J M+S</t>
  </si>
  <si>
    <t>315/70R22.5 KMAX S HL 156/150L M+S</t>
  </si>
  <si>
    <t>315/70R22.5 KMAX D 154L152M 3PSF</t>
  </si>
  <si>
    <t>315/70R22.5 FUELMAX D 154L152M 3PSF</t>
  </si>
  <si>
    <t>315/70R22.5 UG MAX S HL 156/150L 3PSF</t>
  </si>
  <si>
    <t>315/70R22.5 UG MAX D 154L152M 3PSF</t>
  </si>
  <si>
    <t>315/80R22.5 KMAX S 156L154M M+S</t>
  </si>
  <si>
    <t>315/80R22.5 KMAX D 156L154M 3PSF</t>
  </si>
  <si>
    <t>315/80R22.5 MARATH COACH 156L154M M+S</t>
  </si>
  <si>
    <t>315/80R22.5 FUELMAX D 156L154M 3PSF</t>
  </si>
  <si>
    <t>315/80R22.5 UG MAX S 156L154M 3PSF</t>
  </si>
  <si>
    <t>315/80R22.5 UG COACH 156L154M 3PSF</t>
  </si>
  <si>
    <t>315/80R22.5 UG MAX D 156L154M 3PSF</t>
  </si>
  <si>
    <t>315/80R22.5 OMN MSS II 156/150K M+S</t>
  </si>
  <si>
    <t>315/80R22.5 OMN MSD II 156/150K M+S</t>
  </si>
  <si>
    <t>355/50R22.5 KMAX S HL 156K 3PSF</t>
  </si>
  <si>
    <t>355/50R22.5 UG WTS 154K152L 3PSF</t>
  </si>
  <si>
    <t>375/90R22.5 OMN MSS 164G M+S</t>
  </si>
  <si>
    <t>375/90R22.5 OFFROAD ORD 164G M+S</t>
  </si>
  <si>
    <t>385/55R22.5 KMAX S 160K158L 3PSF</t>
  </si>
  <si>
    <t>385/55R22.5 KMAX T 160K158L M+S</t>
  </si>
  <si>
    <t>385/55R22.5 FUELMAX S 160K158L M+S</t>
  </si>
  <si>
    <t>385/55R22.5 UG WTS 160K158L 3PSF</t>
  </si>
  <si>
    <t>385/55R22.5 UG MAX T 160K158L 3PSF</t>
  </si>
  <si>
    <t>385/65R22.5 KMAX S 160K158L M+S</t>
  </si>
  <si>
    <t>385/65R22.5 KMAX T 160K158L M+S</t>
  </si>
  <si>
    <t>385/65R22.5 KMAX T HL 164K158L M+S</t>
  </si>
  <si>
    <t>385/65R22.5 FUELMAX S 160K158L M+S</t>
  </si>
  <si>
    <t>385/65R22.5 UG WTS 160K158L 3PSF</t>
  </si>
  <si>
    <t>385/65R22.5 UG MAX S 160K158L 3PSF</t>
  </si>
  <si>
    <t>385/65R22.5 UG MAX T 160K158L 3PSF</t>
  </si>
  <si>
    <t>385/65R22.5 OMN MSS II 160K158L M+S</t>
  </si>
  <si>
    <t>385/65R22.5 OMN MST II 160K158L M+S</t>
  </si>
  <si>
    <t>425/65R22.5 KMAX T 165K M+S</t>
  </si>
  <si>
    <t>445/65R22.5 KMAX T 169K M+S</t>
  </si>
  <si>
    <t>445/65R22.5 OMN MST II 169K M+S</t>
  </si>
  <si>
    <t>445/75R22.5 OMN MSS 170J M+S</t>
  </si>
  <si>
    <t>495/45R22.5 MARATH LHD 169K M+S</t>
  </si>
  <si>
    <t>495/45R22.5 OMN MSD II 169K M+S</t>
  </si>
  <si>
    <t>12.00R24 OMN MSS II 160/156K TT M+S</t>
  </si>
  <si>
    <t>12.00R24 OMN MSD II 160/156K TT M+S</t>
  </si>
  <si>
    <t>12.00R24 OFFROAD ORD 160/156G TT M+S</t>
  </si>
  <si>
    <t>325/95R24 OMN MSS II 162/160K M+S</t>
  </si>
  <si>
    <t>325/95R24 OFFROAD ORD 162/160G M+S</t>
  </si>
  <si>
    <t>205/75R17.5 SP344 124/122M M+S</t>
  </si>
  <si>
    <t>205/75R17.5 SP444 124/122M M+S</t>
  </si>
  <si>
    <t>215/75R17.5 SP344 126/124M M+S</t>
  </si>
  <si>
    <t>215/75R17.5 SP444 126/124M M+S</t>
  </si>
  <si>
    <t>215/75R17.5 SP252 135/133J M+S</t>
  </si>
  <si>
    <t>225/75R17.5 SP344 129/127M M+S</t>
  </si>
  <si>
    <t>225/75R17.5 SP444 129/127M M+S</t>
  </si>
  <si>
    <t>235/75R17.5 SP344 132/130M M+S</t>
  </si>
  <si>
    <t>235/75R17.5 SP444 132/130M M+S</t>
  </si>
  <si>
    <t>235/75R17.5 SP252 143J144F M+S</t>
  </si>
  <si>
    <t>245/70R17.5 SP344 * 136/134M M+S</t>
  </si>
  <si>
    <t>245/70R17.5 SP444 136/134M M+S</t>
  </si>
  <si>
    <t>245/70R17.5 SP252 143/141J M+S</t>
  </si>
  <si>
    <t>265/70R17.5 SP344 * 139/136M M+S</t>
  </si>
  <si>
    <t>265/70R17.5 SP444 139/136M M+S</t>
  </si>
  <si>
    <t>245/70R19.5 SP344 136/134M M+S</t>
  </si>
  <si>
    <t>245/70R19.5 SP444 136/134M 3PSF</t>
  </si>
  <si>
    <t>245/70R19.5 SP252 141/140J M+S</t>
  </si>
  <si>
    <t>265/70R19.5 SP344 140/138M M+S</t>
  </si>
  <si>
    <t>265/70R19.5 SP444 140/138M 3PSF</t>
  </si>
  <si>
    <t>265/70R19.5 SP252 143/141J M+S</t>
  </si>
  <si>
    <t>285/70R19.5 SP344 146L140M M+S</t>
  </si>
  <si>
    <t>285/70R19.5 SP444 146L140M 3PSF</t>
  </si>
  <si>
    <t>285/70R19.5 SP252 150/148J M+S</t>
  </si>
  <si>
    <t>305/70R19.5 SP344 148/145M M+S</t>
  </si>
  <si>
    <t>305/70R19.5 SP444 148/145M 3PSF</t>
  </si>
  <si>
    <t>435/50R19.5 SP252 160J M+S</t>
  </si>
  <si>
    <t>9.00R20 SP160 140/137L TT M+S</t>
  </si>
  <si>
    <t>13R22.5 SP382 156G154K 18 M+S</t>
  </si>
  <si>
    <t>13R22.5 SP482 156G154K 18 M+S</t>
  </si>
  <si>
    <t>13R22.5 SP492 156G154J M+S</t>
  </si>
  <si>
    <t>275/70R22.5 SP344 148/145M M+S</t>
  </si>
  <si>
    <t>275/70R22.5 SP444 148/145M M+S</t>
  </si>
  <si>
    <t>275/70R22.5 SP372 CITY HL 150J152E 3PSF</t>
  </si>
  <si>
    <t>295/60R22.5 SP344 150K149L M+S</t>
  </si>
  <si>
    <t>295/60R22.5 SP444 150K149L M+S</t>
  </si>
  <si>
    <t>295/80R22.5 SP344 152/148M M+S</t>
  </si>
  <si>
    <t>295/80R22.5 SP444 152/148M M+S</t>
  </si>
  <si>
    <t>295/80R22.5 SP362 152/148L 3PSF</t>
  </si>
  <si>
    <t>295/80R22.5 SP462 152/148L 3PSF</t>
  </si>
  <si>
    <t>315/60R22.5 SP344 152/148L M+S</t>
  </si>
  <si>
    <t>315/60R22.5 SP444 152/148L M+S</t>
  </si>
  <si>
    <t>315/60R22.5 SP372 CITY 152/148J M+S</t>
  </si>
  <si>
    <t>315/70R22.5 SP344 154L152M M+S</t>
  </si>
  <si>
    <t>315/70R22.5 SP444 154L152M M+S</t>
  </si>
  <si>
    <t>315/70R22.5 SP362 154K152L 3PSF</t>
  </si>
  <si>
    <t>315/70R22.5 SP462 154K152L 3PSF</t>
  </si>
  <si>
    <t>315/80R22.5 SP344 156L154M M+S</t>
  </si>
  <si>
    <t>315/80R22.5 SP444 156L154M M+S</t>
  </si>
  <si>
    <t>315/80R22.5 SP362 156K154L 3PSF</t>
  </si>
  <si>
    <t>315/80R22.5 SP462 156L154M 3PSF</t>
  </si>
  <si>
    <t>315/80R22.5 SP382 156/150K M+S</t>
  </si>
  <si>
    <t>315/80R22.5 SP482 156/150K M+S</t>
  </si>
  <si>
    <t>385/55R22.5 SP344 160K158L M+S</t>
  </si>
  <si>
    <t>385/55R22.5 SP244 160K158L M+S</t>
  </si>
  <si>
    <t>385/65R22.5 SP344 * 160K158L M+S</t>
  </si>
  <si>
    <t>385/65R22.5 SP244 160K158L M+S</t>
  </si>
  <si>
    <t>385/65R22.5 SP362 160K158L 3PSF</t>
  </si>
  <si>
    <t>385/65R22.5 SP382 160K158L M+S</t>
  </si>
  <si>
    <t>385/65R22.5 SP282 160J158K M+S</t>
  </si>
  <si>
    <t>425/65R22.5 SP281 165K M+S</t>
  </si>
  <si>
    <t>9.5R17.5 ECOTRANS 129/127M M+S</t>
  </si>
  <si>
    <t>9.5R17.5 ECOTONN 143/141J M+S</t>
  </si>
  <si>
    <t>205/75R17.5 REGIOCONTROL 124/122M M+S</t>
  </si>
  <si>
    <t>205/75R17.5 REGIOFORCE 124/122M M+S</t>
  </si>
  <si>
    <t>215/75R17.5 REGIOCONTROL 126/124M M+S</t>
  </si>
  <si>
    <t>215/75R17.5 REGIOFORCE 126/124M M+S</t>
  </si>
  <si>
    <t>215/75R17.5 ECOTONN 135/133J M+S</t>
  </si>
  <si>
    <t>225/75R17.5 REGIOCONTROL 129/127M M+S</t>
  </si>
  <si>
    <t>225/75R17.5 REGIOFORCE 129/127M M+S</t>
  </si>
  <si>
    <t>235/75R17.5 REGIOCONTROL 132/130M M+S</t>
  </si>
  <si>
    <t>235/75R17.5 REGIOFORCE 132/130M M+S</t>
  </si>
  <si>
    <t>235/75R17.5 ECOTONN 143/141J M+S</t>
  </si>
  <si>
    <t>245/70R17.5 REGIOCONTROL 136/134M M+S</t>
  </si>
  <si>
    <t>245/70R17.5 REGIOFORCE 136/134M M+S</t>
  </si>
  <si>
    <t>245/70R17.5 ECOTONN 143/141J M+S</t>
  </si>
  <si>
    <t>245/70R19.5 REGIOCONTROL* 136/134M TL</t>
  </si>
  <si>
    <t>245/70R19.5 REGIOFORCE 136/134M M+S</t>
  </si>
  <si>
    <t>265/70R19.5 REGIOFORCE 140/138M M+S</t>
  </si>
  <si>
    <t>285/70R19.5 REGIOFORCE 146L140M M+S</t>
  </si>
  <si>
    <t>13R22.5 VARIOCONTROL 156G154K M+S</t>
  </si>
  <si>
    <t>13R22.5 VARIOFORCE 156G154K M+S</t>
  </si>
  <si>
    <t>13R22.5 CROSSFORCE 156G 18 M+S</t>
  </si>
  <si>
    <t>295/60R22.5 ECOCONTROL 150K149L M+S</t>
  </si>
  <si>
    <t>295/60R22.5 ECOFORCE 150K149L M+S</t>
  </si>
  <si>
    <t>295/80R22.5 ECOCONTROL 2 152/148M M+S</t>
  </si>
  <si>
    <t>295/80R22.5 ECOFORCE 2 152/148M M+S</t>
  </si>
  <si>
    <t>295/80R22.5 ECOFORCE 2 + 152/148M 3PSF</t>
  </si>
  <si>
    <t>295/80R22.5 WINTERCONTROL 152/148L 3PSF</t>
  </si>
  <si>
    <t>295/80R22.5 WINTERFORCE 152/148L 3PSF</t>
  </si>
  <si>
    <t>315/60R22.5 ECOCONTROL 152/148L M+S</t>
  </si>
  <si>
    <t>315/60R22.5 ECOFORCE 152/148L M+S</t>
  </si>
  <si>
    <t>315/70R22.5 ECOCONTROL 2 154L152M M+S</t>
  </si>
  <si>
    <t>315/70R22.5 ECOFORCE 2 154L152M M+S</t>
  </si>
  <si>
    <t>315/70R22.5 WINTERCONTROL 154K152L 3PSF</t>
  </si>
  <si>
    <t>315/70R22.5 WINTERFORCE 154K152L 3PSF</t>
  </si>
  <si>
    <t>315/80R22.5 ECOCONTROL 2 156L154M M+S</t>
  </si>
  <si>
    <t>315/80R22.5 ECOCONTROL 2 + 156L154M 3PSF</t>
  </si>
  <si>
    <t>315/80R22.5 ECOFORCE 2 156L154M M+S</t>
  </si>
  <si>
    <t>315/80R22.5 ECOFORCE 2 + 156L154M 3PSF</t>
  </si>
  <si>
    <t>315/80R22.5 WINTERCONTROL 156K154L 3PSF</t>
  </si>
  <si>
    <t>315/80R22.5 WINTERFORCE 156K154L 3PSF</t>
  </si>
  <si>
    <t>315/80R22.5 VARIOCONTROL 156/150K M+S</t>
  </si>
  <si>
    <t>315/80R22.5 VARIOFORCE 156/150K M+S</t>
  </si>
  <si>
    <t>385/55R22.5 ECOTONN 2 160K158L M+S</t>
  </si>
  <si>
    <t>385/65R22.5 ECOTONN 2 160K158L M+S</t>
  </si>
  <si>
    <t>385/65R22.5 ECOCONTROL 2 160K158L M+S</t>
  </si>
  <si>
    <t>385/65R22.5 WINTERCONTROL 160K158L 3PSF</t>
  </si>
  <si>
    <t>385/65R22.5 VARIOTONN 160J158K M+S</t>
  </si>
  <si>
    <t>12.00R24 ECOTRAC 160/156K 20 TT M+S</t>
  </si>
  <si>
    <t>8.5R17.5 TAMAR PLUS 121/120M M+S</t>
  </si>
  <si>
    <t>9.5R17.5 TAMAR PLUS 129/127M M+S</t>
  </si>
  <si>
    <t>205/75R17.5 AVANT 4 124/122M M+S</t>
  </si>
  <si>
    <t>205/75R17.5 ORJAK 4 124/122M M+S</t>
  </si>
  <si>
    <t>215/75R17.5 AVANT 4 126/124M M+S</t>
  </si>
  <si>
    <t>215/75R17.5 ORJAK 4 126/124M M+S</t>
  </si>
  <si>
    <t>215/75R17.5 CARGO 4 135/133J M+S</t>
  </si>
  <si>
    <t>225/75R17.5 AVANT 4 129/127M M+S</t>
  </si>
  <si>
    <t>225/75R17.5 ORJAK 4 129/127M M+S</t>
  </si>
  <si>
    <t>235/75R17.5 AVANT 4 132/130M M+S</t>
  </si>
  <si>
    <t>235/75R17.5 ORJAK 4 132/130M M+S</t>
  </si>
  <si>
    <t>235/75R17.5 CARGO 4 143/141J M+S</t>
  </si>
  <si>
    <t>245/70R19.5 AVANT A3 136/134M TL</t>
  </si>
  <si>
    <t>245/70R19.5 ORJAK O3 136/134M M+S</t>
  </si>
  <si>
    <t>245/70R19.5 CARGO C3 141/140J TL</t>
  </si>
  <si>
    <t>265/70R19.5 ORJAK O3 140/138M M+S</t>
  </si>
  <si>
    <t>285/70R19.5 ORJAK O3 146L140M M+S</t>
  </si>
  <si>
    <t>12R22.5 ORJAK O3 PLUS 152/148L M+S</t>
  </si>
  <si>
    <t>12R22.5 AVANT MS2 152/148K M+S</t>
  </si>
  <si>
    <t>12R22.5 AVANT MS2 PLUS 152/148K TL</t>
  </si>
  <si>
    <t>12R22.5 ORJAK MS 152/148K 18 M+S</t>
  </si>
  <si>
    <t>13R22.5 AVANT MS2 156G154K M+S</t>
  </si>
  <si>
    <t>13R22.5 ORJAK MS 156G154K M+S</t>
  </si>
  <si>
    <t>275/70R22.5 CITY U4 148J152E 3PSF</t>
  </si>
  <si>
    <t>295/60R22.5 AVANT 4 150K149L M+S</t>
  </si>
  <si>
    <t>295/60R22.5 ORJAK 4 150K149L M+S</t>
  </si>
  <si>
    <t>295/80R22.5 AVANT 4 152/148M M+S</t>
  </si>
  <si>
    <t>295/80R22.5 ORJAK 4 152/148M M+S</t>
  </si>
  <si>
    <t>295/80R22.5 ORJAK 4 PLUS 152/148M 3PSF</t>
  </si>
  <si>
    <t>295/80R22.5 152J154E CITY U4 M+S</t>
  </si>
  <si>
    <t>315/60R22.5 AVANT 4 152/148L M+S</t>
  </si>
  <si>
    <t>315/60R22.5 ORJAK 4 152/148L M+S</t>
  </si>
  <si>
    <t>315/70R22.5 AVANT 4 154L152M M+S</t>
  </si>
  <si>
    <t>315/70R22.5 ORJAK 4 154L152M M+S</t>
  </si>
  <si>
    <t>315/80R22.5 AVANT 4 156L154M M+S</t>
  </si>
  <si>
    <t>315/80R22.5 ORJAK 4 156L154M M+S</t>
  </si>
  <si>
    <t>315/80R22.5 AVANT MS2 156/150K M+S</t>
  </si>
  <si>
    <t>315/80R22.5 ORJAK MS 156/150K 18 M+S</t>
  </si>
  <si>
    <t>385/55R22.5 CARGO 4 160K158L M+S</t>
  </si>
  <si>
    <t>385/65R22.5 AVANT 4 160K158L M+S</t>
  </si>
  <si>
    <t>385/65R22.5 CARGO 4 160K158L M+S</t>
  </si>
  <si>
    <t>385/65R22.5 CARGO MS 160J158K M+S</t>
  </si>
  <si>
    <t>12.00R24 ORJAK 24 PLUS 160/156K TT M+S</t>
  </si>
  <si>
    <t>12.00R24 ORJAK 24 MS 160/156K TT M+S</t>
  </si>
  <si>
    <t>Michelin/Continental/Bridgestone</t>
  </si>
  <si>
    <t>Ø</t>
  </si>
  <si>
    <t>Size</t>
  </si>
  <si>
    <t>305/70R19,5</t>
  </si>
  <si>
    <t>445/45R19,5</t>
  </si>
  <si>
    <t>425/55R19,5</t>
  </si>
  <si>
    <t>445/65R22,5</t>
  </si>
  <si>
    <t>Maximálně 8 let stáří</t>
  </si>
  <si>
    <t>Veškeré kostry musejí být označeny symbolem "E" schvalující provoz na území Evropy a mít čitelné identifikační označení. 
Pro více informací ohledně kriteríí akceptace koster, kontaktujte prosím vašeho obchodního zástupce Goodyear.</t>
  </si>
  <si>
    <t>Omezení značek</t>
  </si>
  <si>
    <t xml:space="preserve">  Ceník výkupu koster 2016</t>
  </si>
  <si>
    <t>mimo Bridgestone</t>
  </si>
  <si>
    <t xml:space="preserve">Goodyear </t>
  </si>
  <si>
    <t>Fulda, Sava</t>
  </si>
  <si>
    <t>Continental: pouze A &amp; B grady</t>
  </si>
  <si>
    <t>mimo Bridgestone &amp; Continental</t>
  </si>
  <si>
    <t>mimo návěsové pneumatiky</t>
  </si>
  <si>
    <t>10R17.5 G124 134M 14 M+S</t>
  </si>
  <si>
    <t>10R17.5 G124 134M M+S</t>
  </si>
  <si>
    <t>295/55R22.5 MARATH LHD II+ 147/145K M+S</t>
  </si>
  <si>
    <t>455/45R22.5 URBAN MCD TRAC 166J 3PSF</t>
  </si>
  <si>
    <t>265/70R17.5 SP444 139/136M 3PSF</t>
  </si>
  <si>
    <t>275/70R22.5 SP372 CITY 148J152E 3PSF</t>
  </si>
  <si>
    <t>435/50R19.5 ECOTONN 2 160J M+S</t>
  </si>
  <si>
    <t>435/50R19.5 CARGO 4 160J M+S</t>
  </si>
  <si>
    <t>315/80R22.5 AVANT 4 PLUS 156L154M 3PSF</t>
  </si>
  <si>
    <t>315/80R22.5 ORJAK 4 PLUS 156L154M 3PSF</t>
  </si>
  <si>
    <t>315/80R22.5 AVANT MS2 PLUS 156/150K M+S</t>
  </si>
  <si>
    <t>315/80R22.5 ORJAK MS 156/150K M+S</t>
  </si>
  <si>
    <t>MC 295/80R22.5 154/149M TM MCOA HL COCD</t>
  </si>
  <si>
    <t>MC 315/70R22.5 154/150L TMFUELMAX D COCD</t>
  </si>
  <si>
    <t>MC 315/70R22.5 154/150L TM RHDII R D</t>
  </si>
  <si>
    <t>MC 315/80R22.5 156/150L TMFUELMAX D COCD</t>
  </si>
  <si>
    <t>MC 315/80R22.5 156/150L TM LHDII COCD</t>
  </si>
  <si>
    <t>MC 315/80R22.5 156/150L TM RHDII R D</t>
  </si>
  <si>
    <t>MC 385/55R22.5 160K TM RHTII COCD</t>
  </si>
  <si>
    <t>MC 13R22.5 156/150G NTMSD RM  C1</t>
  </si>
  <si>
    <t>MC 275/70R22.5 148/145J NTMCS  C1</t>
  </si>
  <si>
    <t>MC 295/80R22.5 152/148L NTRHD  C1</t>
  </si>
  <si>
    <t>MC 315/80R22.5 156/150K NTMSDRM C1</t>
  </si>
  <si>
    <t>MC 385/55R22.5 160K NTRHT COCD</t>
  </si>
  <si>
    <t>MC 385/55R22.5 160K NT RHT C1</t>
  </si>
  <si>
    <t xml:space="preserve">NTMSDRM   </t>
  </si>
  <si>
    <t>Novinka od 1.4.2016</t>
  </si>
  <si>
    <t>Aktualizováno dne: 25.4.2016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</si>
</sst>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#,##0.0"/>
    <numFmt numFmtId="166" formatCode="#,##0.00\ [$€-41B]"/>
    <numFmt numFmtId="167" formatCode="#,##0.00\ [$Kč-405]"/>
    <numFmt numFmtId="168" formatCode="#,##0\ [$Kč-405]"/>
    <numFmt numFmtId="169" formatCode="#,##0.00\ &quot;€&quot;"/>
  </numFmts>
  <fonts count="48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8"/>
      <color indexed="56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8"/>
      <name val="Arial"/>
      <family val="2"/>
    </font>
    <font>
      <sz val="10"/>
      <color indexed="2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color indexed="22"/>
      <name val="Arial"/>
      <family val="2"/>
      <charset val="238"/>
    </font>
    <font>
      <sz val="18"/>
      <color indexed="2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6" fillId="0" borderId="0"/>
  </cellStyleXfs>
  <cellXfs count="454">
    <xf numFmtId="0" fontId="0" fillId="0" borderId="0" xfId="0"/>
    <xf numFmtId="0" fontId="2" fillId="0" borderId="0" xfId="1" applyFont="1" applyAlignment="1">
      <alignment horizontal="center" vertical="center" wrapText="1"/>
    </xf>
    <xf numFmtId="0" fontId="0" fillId="0" borderId="0" xfId="1" applyFont="1" applyAlignment="1">
      <alignment horizontal="right"/>
    </xf>
    <xf numFmtId="0" fontId="0" fillId="0" borderId="0" xfId="1" applyFont="1" applyFill="1"/>
    <xf numFmtId="0" fontId="4" fillId="0" borderId="0" xfId="1" applyFont="1" applyFill="1"/>
    <xf numFmtId="9" fontId="2" fillId="0" borderId="0" xfId="5" applyFont="1" applyFill="1" applyAlignment="1">
      <alignment horizontal="center"/>
    </xf>
    <xf numFmtId="164" fontId="2" fillId="0" borderId="0" xfId="5" applyNumberFormat="1" applyFont="1" applyFill="1" applyAlignment="1">
      <alignment horizontal="center"/>
    </xf>
    <xf numFmtId="0" fontId="0" fillId="0" borderId="0" xfId="1" applyFont="1" applyFill="1" applyAlignment="1">
      <alignment horizontal="right"/>
    </xf>
    <xf numFmtId="0" fontId="0" fillId="0" borderId="0" xfId="1" applyFont="1" applyAlignment="1">
      <alignment horizontal="left"/>
    </xf>
    <xf numFmtId="0" fontId="1" fillId="0" borderId="0" xfId="1" applyFont="1"/>
    <xf numFmtId="0" fontId="1" fillId="0" borderId="0" xfId="1" applyFont="1" applyFill="1"/>
    <xf numFmtId="0" fontId="0" fillId="0" borderId="0" xfId="1" applyFont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0" fontId="6" fillId="0" borderId="0" xfId="1" applyFont="1"/>
    <xf numFmtId="0" fontId="7" fillId="0" borderId="0" xfId="1" applyFont="1"/>
    <xf numFmtId="0" fontId="0" fillId="0" borderId="0" xfId="1" applyFont="1" applyFill="1" applyAlignment="1">
      <alignment horizontal="center"/>
    </xf>
    <xf numFmtId="0" fontId="8" fillId="0" borderId="0" xfId="1" applyFont="1"/>
    <xf numFmtId="0" fontId="8" fillId="0" borderId="0" xfId="1" applyFont="1" applyFill="1"/>
    <xf numFmtId="0" fontId="8" fillId="0" borderId="0" xfId="1" applyFont="1" applyAlignment="1">
      <alignment horizontal="left"/>
    </xf>
    <xf numFmtId="164" fontId="0" fillId="0" borderId="0" xfId="5" applyNumberFormat="1" applyFont="1" applyFill="1" applyBorder="1"/>
    <xf numFmtId="0" fontId="0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0" fillId="0" borderId="0" xfId="1" applyFont="1" applyBorder="1"/>
    <xf numFmtId="0" fontId="1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9" fontId="5" fillId="0" borderId="0" xfId="5" applyFont="1" applyFill="1" applyAlignment="1">
      <alignment horizontal="center"/>
    </xf>
    <xf numFmtId="164" fontId="5" fillId="0" borderId="0" xfId="5" applyNumberFormat="1" applyFont="1" applyFill="1" applyAlignment="1">
      <alignment horizontal="center"/>
    </xf>
    <xf numFmtId="0" fontId="6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6" fillId="0" borderId="0" xfId="1" applyFont="1" applyFill="1" applyBorder="1" applyAlignment="1">
      <alignment horizontal="right"/>
    </xf>
    <xf numFmtId="164" fontId="6" fillId="0" borderId="0" xfId="5" applyNumberFormat="1" applyFont="1" applyFill="1" applyBorder="1"/>
    <xf numFmtId="0" fontId="8" fillId="2" borderId="0" xfId="1" applyFont="1" applyFill="1" applyBorder="1" applyAlignment="1"/>
    <xf numFmtId="0" fontId="0" fillId="0" borderId="0" xfId="1" applyFont="1" applyFill="1" applyBorder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0" fillId="0" borderId="1" xfId="1" applyFont="1" applyBorder="1"/>
    <xf numFmtId="0" fontId="8" fillId="2" borderId="1" xfId="1" applyFont="1" applyFill="1" applyBorder="1" applyAlignment="1"/>
    <xf numFmtId="0" fontId="8" fillId="0" borderId="1" xfId="1" applyFont="1" applyBorder="1"/>
    <xf numFmtId="0" fontId="0" fillId="0" borderId="0" xfId="1" applyFont="1" applyFill="1" applyAlignment="1">
      <alignment horizontal="left"/>
    </xf>
    <xf numFmtId="0" fontId="1" fillId="0" borderId="0" xfId="1" applyFont="1" applyAlignment="1">
      <alignment horizontal="left"/>
    </xf>
    <xf numFmtId="0" fontId="8" fillId="0" borderId="2" xfId="1" applyFont="1" applyBorder="1" applyAlignment="1">
      <alignment horizontal="left"/>
    </xf>
    <xf numFmtId="0" fontId="10" fillId="0" borderId="2" xfId="1" applyFont="1" applyBorder="1" applyAlignment="1">
      <alignment horizontal="right"/>
    </xf>
    <xf numFmtId="0" fontId="0" fillId="3" borderId="3" xfId="1" applyFont="1" applyFill="1" applyBorder="1"/>
    <xf numFmtId="0" fontId="16" fillId="3" borderId="4" xfId="1" applyFont="1" applyFill="1" applyBorder="1"/>
    <xf numFmtId="0" fontId="0" fillId="3" borderId="4" xfId="1" applyFont="1" applyFill="1" applyBorder="1"/>
    <xf numFmtId="0" fontId="17" fillId="3" borderId="4" xfId="1" applyFont="1" applyFill="1" applyBorder="1"/>
    <xf numFmtId="0" fontId="18" fillId="3" borderId="4" xfId="1" applyFont="1" applyFill="1" applyBorder="1"/>
    <xf numFmtId="0" fontId="18" fillId="3" borderId="5" xfId="1" applyFont="1" applyFill="1" applyBorder="1"/>
    <xf numFmtId="0" fontId="18" fillId="0" borderId="0" xfId="1" applyFont="1"/>
    <xf numFmtId="0" fontId="0" fillId="3" borderId="6" xfId="1" applyFont="1" applyFill="1" applyBorder="1"/>
    <xf numFmtId="0" fontId="18" fillId="3" borderId="7" xfId="1" applyFont="1" applyFill="1" applyBorder="1"/>
    <xf numFmtId="0" fontId="20" fillId="0" borderId="0" xfId="1" applyFont="1"/>
    <xf numFmtId="0" fontId="16" fillId="3" borderId="0" xfId="1" applyFont="1" applyFill="1" applyBorder="1"/>
    <xf numFmtId="0" fontId="0" fillId="3" borderId="0" xfId="1" applyFont="1" applyFill="1" applyBorder="1"/>
    <xf numFmtId="0" fontId="17" fillId="3" borderId="0" xfId="1" applyFont="1" applyFill="1" applyBorder="1"/>
    <xf numFmtId="0" fontId="18" fillId="3" borderId="0" xfId="1" applyFont="1" applyFill="1" applyBorder="1"/>
    <xf numFmtId="0" fontId="21" fillId="3" borderId="8" xfId="1" applyFont="1" applyFill="1" applyBorder="1" applyAlignment="1">
      <alignment horizontal="center"/>
    </xf>
    <xf numFmtId="0" fontId="10" fillId="3" borderId="0" xfId="1" applyFont="1" applyFill="1" applyBorder="1"/>
    <xf numFmtId="0" fontId="15" fillId="3" borderId="0" xfId="1" applyFont="1" applyFill="1" applyBorder="1" applyAlignment="1"/>
    <xf numFmtId="0" fontId="17" fillId="0" borderId="0" xfId="1" applyFont="1"/>
    <xf numFmtId="0" fontId="22" fillId="4" borderId="8" xfId="1" applyFont="1" applyFill="1" applyBorder="1" applyAlignment="1">
      <alignment horizontal="center" vertical="center"/>
    </xf>
    <xf numFmtId="0" fontId="0" fillId="3" borderId="0" xfId="1" applyFont="1" applyFill="1" applyBorder="1" applyAlignment="1">
      <alignment horizontal="center"/>
    </xf>
    <xf numFmtId="0" fontId="22" fillId="3" borderId="6" xfId="1" applyFont="1" applyFill="1" applyBorder="1" applyAlignment="1">
      <alignment horizontal="center" vertical="center"/>
    </xf>
    <xf numFmtId="9" fontId="0" fillId="3" borderId="6" xfId="1" applyNumberFormat="1" applyFont="1" applyFill="1" applyBorder="1"/>
    <xf numFmtId="10" fontId="9" fillId="0" borderId="8" xfId="1" applyNumberFormat="1" applyFont="1" applyBorder="1" applyAlignment="1">
      <alignment horizontal="center"/>
    </xf>
    <xf numFmtId="9" fontId="9" fillId="0" borderId="8" xfId="1" applyNumberFormat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9" fontId="17" fillId="3" borderId="0" xfId="1" applyNumberFormat="1" applyFont="1" applyFill="1" applyBorder="1" applyAlignment="1">
      <alignment horizontal="center"/>
    </xf>
    <xf numFmtId="0" fontId="17" fillId="0" borderId="0" xfId="1" quotePrefix="1" applyFont="1"/>
    <xf numFmtId="164" fontId="0" fillId="3" borderId="6" xfId="1" applyNumberFormat="1" applyFont="1" applyFill="1" applyBorder="1"/>
    <xf numFmtId="0" fontId="25" fillId="3" borderId="0" xfId="1" applyFont="1" applyFill="1" applyBorder="1" applyAlignment="1">
      <alignment horizontal="left"/>
    </xf>
    <xf numFmtId="10" fontId="19" fillId="3" borderId="0" xfId="5" applyNumberFormat="1" applyFont="1" applyFill="1" applyBorder="1"/>
    <xf numFmtId="0" fontId="26" fillId="3" borderId="0" xfId="1" applyFont="1" applyFill="1" applyBorder="1" applyAlignment="1">
      <alignment horizontal="left"/>
    </xf>
    <xf numFmtId="0" fontId="8" fillId="3" borderId="0" xfId="1" applyFont="1" applyFill="1" applyBorder="1"/>
    <xf numFmtId="0" fontId="27" fillId="3" borderId="7" xfId="1" applyFont="1" applyFill="1" applyBorder="1" applyAlignment="1">
      <alignment horizontal="left"/>
    </xf>
    <xf numFmtId="0" fontId="17" fillId="0" borderId="0" xfId="1" applyFont="1" applyBorder="1"/>
    <xf numFmtId="9" fontId="0" fillId="3" borderId="9" xfId="1" applyNumberFormat="1" applyFont="1" applyFill="1" applyBorder="1"/>
    <xf numFmtId="0" fontId="16" fillId="3" borderId="10" xfId="1" applyFont="1" applyFill="1" applyBorder="1"/>
    <xf numFmtId="0" fontId="0" fillId="3" borderId="10" xfId="1" applyFont="1" applyFill="1" applyBorder="1"/>
    <xf numFmtId="0" fontId="17" fillId="3" borderId="10" xfId="1" applyFont="1" applyFill="1" applyBorder="1"/>
    <xf numFmtId="164" fontId="8" fillId="0" borderId="0" xfId="1" applyNumberFormat="1" applyFont="1" applyFill="1" applyBorder="1" applyAlignment="1">
      <alignment vertical="center"/>
    </xf>
    <xf numFmtId="0" fontId="16" fillId="0" borderId="0" xfId="1" applyFont="1" applyBorder="1"/>
    <xf numFmtId="0" fontId="10" fillId="0" borderId="0" xfId="1" applyFont="1" applyFill="1"/>
    <xf numFmtId="3" fontId="28" fillId="0" borderId="0" xfId="1" applyNumberFormat="1" applyFont="1" applyFill="1" applyBorder="1" applyAlignment="1">
      <alignment horizontal="center" vertical="center" wrapText="1"/>
    </xf>
    <xf numFmtId="3" fontId="8" fillId="4" borderId="11" xfId="1" applyNumberFormat="1" applyFont="1" applyFill="1" applyBorder="1" applyAlignment="1">
      <alignment horizontal="center" vertical="center" wrapText="1"/>
    </xf>
    <xf numFmtId="9" fontId="8" fillId="0" borderId="0" xfId="1" applyNumberFormat="1" applyFont="1" applyFill="1" applyBorder="1" applyAlignment="1"/>
    <xf numFmtId="9" fontId="8" fillId="0" borderId="0" xfId="1" applyNumberFormat="1" applyFont="1" applyFill="1" applyBorder="1"/>
    <xf numFmtId="9" fontId="8" fillId="0" borderId="0" xfId="5" applyFont="1" applyFill="1" applyBorder="1" applyAlignment="1">
      <alignment horizontal="right"/>
    </xf>
    <xf numFmtId="0" fontId="23" fillId="3" borderId="8" xfId="1" applyFont="1" applyFill="1" applyBorder="1" applyAlignment="1">
      <alignment horizontal="center" vertical="center"/>
    </xf>
    <xf numFmtId="0" fontId="0" fillId="3" borderId="0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/>
    </xf>
    <xf numFmtId="49" fontId="1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horizontal="center"/>
    </xf>
    <xf numFmtId="3" fontId="24" fillId="3" borderId="0" xfId="1" applyNumberFormat="1" applyFont="1" applyFill="1" applyBorder="1" applyAlignment="1">
      <alignment horizontal="left"/>
    </xf>
    <xf numFmtId="0" fontId="0" fillId="0" borderId="14" xfId="1" applyFont="1" applyBorder="1"/>
    <xf numFmtId="0" fontId="1" fillId="0" borderId="14" xfId="1" applyFont="1" applyBorder="1"/>
    <xf numFmtId="0" fontId="20" fillId="0" borderId="0" xfId="1" applyFont="1" applyFill="1"/>
    <xf numFmtId="0" fontId="17" fillId="3" borderId="0" xfId="1" applyFont="1" applyFill="1" applyBorder="1" applyAlignment="1">
      <alignment horizontal="center"/>
    </xf>
    <xf numFmtId="0" fontId="22" fillId="3" borderId="0" xfId="1" applyFont="1" applyFill="1" applyBorder="1" applyAlignment="1">
      <alignment horizontal="center" vertical="center"/>
    </xf>
    <xf numFmtId="0" fontId="18" fillId="3" borderId="15" xfId="1" applyFont="1" applyFill="1" applyBorder="1"/>
    <xf numFmtId="0" fontId="2" fillId="0" borderId="6" xfId="1" applyFont="1" applyBorder="1" applyAlignment="1">
      <alignment horizontal="center" vertical="center" wrapText="1"/>
    </xf>
    <xf numFmtId="164" fontId="24" fillId="0" borderId="8" xfId="5" applyNumberFormat="1" applyFont="1" applyBorder="1" applyAlignment="1">
      <alignment horizontal="center"/>
    </xf>
    <xf numFmtId="0" fontId="32" fillId="0" borderId="0" xfId="1" applyFont="1"/>
    <xf numFmtId="0" fontId="33" fillId="0" borderId="0" xfId="1" applyFont="1"/>
    <xf numFmtId="0" fontId="32" fillId="0" borderId="0" xfId="1" applyFont="1" applyBorder="1"/>
    <xf numFmtId="1" fontId="32" fillId="0" borderId="0" xfId="1" applyNumberFormat="1" applyFont="1" applyBorder="1"/>
    <xf numFmtId="0" fontId="32" fillId="0" borderId="0" xfId="1" applyFont="1" applyFill="1" applyBorder="1"/>
    <xf numFmtId="1" fontId="32" fillId="0" borderId="0" xfId="1" applyNumberFormat="1" applyFont="1"/>
    <xf numFmtId="0" fontId="11" fillId="5" borderId="16" xfId="1" applyFont="1" applyFill="1" applyBorder="1" applyAlignment="1">
      <alignment horizontal="center" vertical="center" wrapText="1"/>
    </xf>
    <xf numFmtId="0" fontId="0" fillId="6" borderId="0" xfId="0" applyFill="1"/>
    <xf numFmtId="0" fontId="6" fillId="6" borderId="14" xfId="1" applyFont="1" applyFill="1" applyBorder="1"/>
    <xf numFmtId="3" fontId="30" fillId="6" borderId="17" xfId="1" applyNumberFormat="1" applyFont="1" applyFill="1" applyBorder="1"/>
    <xf numFmtId="164" fontId="6" fillId="6" borderId="17" xfId="1" applyNumberFormat="1" applyFont="1" applyFill="1" applyBorder="1"/>
    <xf numFmtId="0" fontId="31" fillId="6" borderId="17" xfId="1" applyFont="1" applyFill="1" applyBorder="1"/>
    <xf numFmtId="0" fontId="6" fillId="6" borderId="12" xfId="1" applyFont="1" applyFill="1" applyBorder="1"/>
    <xf numFmtId="0" fontId="5" fillId="4" borderId="16" xfId="1" applyFont="1" applyFill="1" applyBorder="1" applyAlignment="1">
      <alignment horizontal="center" vertical="center" wrapText="1"/>
    </xf>
    <xf numFmtId="0" fontId="8" fillId="4" borderId="16" xfId="1" applyFont="1" applyFill="1" applyBorder="1" applyAlignment="1">
      <alignment horizontal="center" vertical="center" wrapText="1"/>
    </xf>
    <xf numFmtId="49" fontId="2" fillId="4" borderId="16" xfId="1" applyNumberFormat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6" borderId="14" xfId="1" applyFont="1" applyFill="1" applyBorder="1"/>
    <xf numFmtId="0" fontId="1" fillId="6" borderId="12" xfId="1" applyFont="1" applyFill="1" applyBorder="1"/>
    <xf numFmtId="0" fontId="1" fillId="6" borderId="0" xfId="1" applyFont="1" applyFill="1"/>
    <xf numFmtId="0" fontId="5" fillId="7" borderId="16" xfId="1" applyFont="1" applyFill="1" applyBorder="1" applyAlignment="1">
      <alignment horizontal="center" vertical="center" wrapText="1"/>
    </xf>
    <xf numFmtId="49" fontId="5" fillId="7" borderId="16" xfId="1" applyNumberFormat="1" applyFont="1" applyFill="1" applyBorder="1" applyAlignment="1">
      <alignment horizontal="center" vertical="center" wrapText="1"/>
    </xf>
    <xf numFmtId="0" fontId="2" fillId="7" borderId="16" xfId="1" applyFont="1" applyFill="1" applyBorder="1" applyAlignment="1">
      <alignment horizontal="center" vertical="center" wrapText="1"/>
    </xf>
    <xf numFmtId="165" fontId="5" fillId="7" borderId="16" xfId="1" applyNumberFormat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center" vertical="center" wrapText="1"/>
    </xf>
    <xf numFmtId="49" fontId="14" fillId="5" borderId="16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8" fillId="8" borderId="16" xfId="1" applyFont="1" applyFill="1" applyBorder="1" applyAlignment="1">
      <alignment horizontal="center" vertical="center" wrapText="1"/>
    </xf>
    <xf numFmtId="0" fontId="8" fillId="8" borderId="16" xfId="1" applyFont="1" applyFill="1" applyBorder="1" applyAlignment="1">
      <alignment horizontal="left" vertical="center" wrapText="1"/>
    </xf>
    <xf numFmtId="49" fontId="8" fillId="8" borderId="16" xfId="1" applyNumberFormat="1" applyFont="1" applyFill="1" applyBorder="1" applyAlignment="1">
      <alignment horizontal="center" vertical="center" wrapText="1"/>
    </xf>
    <xf numFmtId="0" fontId="2" fillId="8" borderId="16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0" fillId="0" borderId="14" xfId="1" applyFont="1" applyFill="1" applyBorder="1"/>
    <xf numFmtId="0" fontId="6" fillId="0" borderId="14" xfId="1" applyFont="1" applyFill="1" applyBorder="1"/>
    <xf numFmtId="0" fontId="31" fillId="0" borderId="17" xfId="1" applyFont="1" applyFill="1" applyBorder="1"/>
    <xf numFmtId="0" fontId="6" fillId="0" borderId="12" xfId="1" applyFont="1" applyFill="1" applyBorder="1"/>
    <xf numFmtId="0" fontId="0" fillId="0" borderId="0" xfId="0" applyFill="1"/>
    <xf numFmtId="0" fontId="1" fillId="0" borderId="14" xfId="1" applyFont="1" applyFill="1" applyBorder="1"/>
    <xf numFmtId="0" fontId="1" fillId="0" borderId="12" xfId="1" applyFont="1" applyFill="1" applyBorder="1"/>
    <xf numFmtId="0" fontId="8" fillId="5" borderId="16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1" applyFont="1" applyAlignment="1">
      <alignment horizontal="left"/>
    </xf>
    <xf numFmtId="3" fontId="30" fillId="6" borderId="19" xfId="1" applyNumberFormat="1" applyFont="1" applyFill="1" applyBorder="1"/>
    <xf numFmtId="164" fontId="6" fillId="6" borderId="19" xfId="1" applyNumberFormat="1" applyFont="1" applyFill="1" applyBorder="1"/>
    <xf numFmtId="0" fontId="31" fillId="6" borderId="19" xfId="1" applyFont="1" applyFill="1" applyBorder="1"/>
    <xf numFmtId="0" fontId="0" fillId="0" borderId="0" xfId="0" applyBorder="1"/>
    <xf numFmtId="166" fontId="6" fillId="6" borderId="24" xfId="2" applyNumberFormat="1" applyFont="1" applyFill="1" applyBorder="1"/>
    <xf numFmtId="0" fontId="1" fillId="10" borderId="1" xfId="1" applyFont="1" applyFill="1" applyBorder="1"/>
    <xf numFmtId="0" fontId="10" fillId="10" borderId="1" xfId="1" applyFont="1" applyFill="1" applyBorder="1"/>
    <xf numFmtId="0" fontId="1" fillId="10" borderId="1" xfId="1" applyFont="1" applyFill="1" applyBorder="1" applyAlignment="1">
      <alignment horizontal="center"/>
    </xf>
    <xf numFmtId="0" fontId="10" fillId="10" borderId="1" xfId="1" applyFont="1" applyFill="1" applyBorder="1" applyAlignment="1">
      <alignment horizontal="left"/>
    </xf>
    <xf numFmtId="0" fontId="34" fillId="10" borderId="1" xfId="1" applyFont="1" applyFill="1" applyBorder="1" applyAlignment="1">
      <alignment horizontal="center"/>
    </xf>
    <xf numFmtId="166" fontId="6" fillId="6" borderId="25" xfId="2" applyNumberFormat="1" applyFont="1" applyFill="1" applyBorder="1"/>
    <xf numFmtId="14" fontId="1" fillId="0" borderId="21" xfId="4" applyNumberFormat="1" applyFill="1" applyBorder="1" applyAlignment="1">
      <alignment horizontal="right"/>
    </xf>
    <xf numFmtId="14" fontId="1" fillId="0" borderId="26" xfId="4" applyNumberFormat="1" applyFill="1" applyBorder="1" applyAlignment="1">
      <alignment horizontal="right"/>
    </xf>
    <xf numFmtId="0" fontId="1" fillId="10" borderId="1" xfId="1" applyNumberFormat="1" applyFont="1" applyFill="1" applyBorder="1" applyAlignment="1">
      <alignment horizontal="center"/>
    </xf>
    <xf numFmtId="0" fontId="26" fillId="3" borderId="0" xfId="1" applyFont="1" applyFill="1" applyBorder="1" applyAlignment="1">
      <alignment horizontal="center"/>
    </xf>
    <xf numFmtId="0" fontId="1" fillId="0" borderId="1" xfId="4" applyFill="1" applyBorder="1"/>
    <xf numFmtId="0" fontId="1" fillId="0" borderId="22" xfId="4" applyFill="1" applyBorder="1"/>
    <xf numFmtId="0" fontId="0" fillId="0" borderId="14" xfId="0" applyBorder="1"/>
    <xf numFmtId="0" fontId="0" fillId="0" borderId="14" xfId="0" applyFill="1" applyBorder="1"/>
    <xf numFmtId="0" fontId="6" fillId="6" borderId="0" xfId="1" applyFont="1" applyFill="1" applyBorder="1"/>
    <xf numFmtId="0" fontId="0" fillId="0" borderId="12" xfId="0" applyFill="1" applyBorder="1"/>
    <xf numFmtId="0" fontId="1" fillId="6" borderId="0" xfId="1" applyFont="1" applyFill="1" applyBorder="1"/>
    <xf numFmtId="0" fontId="8" fillId="2" borderId="35" xfId="1" applyFont="1" applyFill="1" applyBorder="1" applyAlignment="1"/>
    <xf numFmtId="0" fontId="8" fillId="0" borderId="0" xfId="1" applyFont="1" applyFill="1" applyBorder="1"/>
    <xf numFmtId="0" fontId="8" fillId="0" borderId="0" xfId="1" applyFont="1" applyFill="1" applyBorder="1" applyAlignment="1"/>
    <xf numFmtId="9" fontId="8" fillId="0" borderId="0" xfId="5" applyNumberFormat="1" applyFont="1" applyFill="1" applyBorder="1"/>
    <xf numFmtId="167" fontId="6" fillId="6" borderId="1" xfId="2" applyNumberFormat="1" applyFont="1" applyFill="1" applyBorder="1"/>
    <xf numFmtId="167" fontId="6" fillId="6" borderId="24" xfId="2" applyNumberFormat="1" applyFont="1" applyFill="1" applyBorder="1"/>
    <xf numFmtId="167" fontId="6" fillId="6" borderId="12" xfId="2" applyNumberFormat="1" applyFont="1" applyFill="1" applyBorder="1"/>
    <xf numFmtId="167" fontId="6" fillId="0" borderId="12" xfId="1" applyNumberFormat="1" applyFont="1" applyFill="1" applyBorder="1"/>
    <xf numFmtId="167" fontId="6" fillId="0" borderId="24" xfId="2" applyNumberFormat="1" applyFont="1" applyFill="1" applyBorder="1"/>
    <xf numFmtId="167" fontId="10" fillId="6" borderId="12" xfId="2" applyNumberFormat="1" applyFont="1" applyFill="1" applyBorder="1" applyAlignment="1">
      <alignment horizontal="right"/>
    </xf>
    <xf numFmtId="167" fontId="6" fillId="6" borderId="12" xfId="1" applyNumberFormat="1" applyFont="1" applyFill="1" applyBorder="1"/>
    <xf numFmtId="167" fontId="6" fillId="0" borderId="12" xfId="2" applyNumberFormat="1" applyFont="1" applyFill="1" applyBorder="1"/>
    <xf numFmtId="167" fontId="10" fillId="6" borderId="12" xfId="2" applyNumberFormat="1" applyFont="1" applyFill="1" applyBorder="1"/>
    <xf numFmtId="167" fontId="6" fillId="6" borderId="20" xfId="2" applyNumberFormat="1" applyFont="1" applyFill="1" applyBorder="1"/>
    <xf numFmtId="167" fontId="6" fillId="6" borderId="25" xfId="2" applyNumberFormat="1" applyFont="1" applyFill="1" applyBorder="1"/>
    <xf numFmtId="0" fontId="0" fillId="0" borderId="37" xfId="1" applyFont="1" applyBorder="1"/>
    <xf numFmtId="167" fontId="6" fillId="6" borderId="17" xfId="1" applyNumberFormat="1" applyFont="1" applyFill="1" applyBorder="1"/>
    <xf numFmtId="167" fontId="6" fillId="6" borderId="19" xfId="1" applyNumberFormat="1" applyFont="1" applyFill="1" applyBorder="1"/>
    <xf numFmtId="167" fontId="39" fillId="6" borderId="17" xfId="1" applyNumberFormat="1" applyFont="1" applyFill="1" applyBorder="1"/>
    <xf numFmtId="167" fontId="39" fillId="6" borderId="19" xfId="1" applyNumberFormat="1" applyFont="1" applyFill="1" applyBorder="1"/>
    <xf numFmtId="168" fontId="6" fillId="6" borderId="1" xfId="1" applyNumberFormat="1" applyFont="1" applyFill="1" applyBorder="1"/>
    <xf numFmtId="168" fontId="6" fillId="6" borderId="22" xfId="1" applyNumberFormat="1" applyFont="1" applyFill="1" applyBorder="1"/>
    <xf numFmtId="0" fontId="1" fillId="0" borderId="0" xfId="0" applyFont="1"/>
    <xf numFmtId="0" fontId="5" fillId="0" borderId="0" xfId="1" applyFont="1" applyAlignment="1">
      <alignment horizontal="center" vertical="center" wrapText="1"/>
    </xf>
    <xf numFmtId="0" fontId="32" fillId="0" borderId="0" xfId="7" applyFont="1"/>
    <xf numFmtId="0" fontId="0" fillId="0" borderId="0" xfId="7" applyFont="1" applyAlignment="1">
      <alignment horizontal="center"/>
    </xf>
    <xf numFmtId="0" fontId="1" fillId="0" borderId="0" xfId="7" applyFont="1"/>
    <xf numFmtId="1" fontId="32" fillId="0" borderId="0" xfId="7" applyNumberFormat="1" applyFont="1"/>
    <xf numFmtId="3" fontId="17" fillId="6" borderId="19" xfId="7" applyNumberFormat="1" applyFont="1" applyFill="1" applyBorder="1"/>
    <xf numFmtId="0" fontId="1" fillId="6" borderId="12" xfId="7" applyFont="1" applyFill="1" applyBorder="1"/>
    <xf numFmtId="0" fontId="1" fillId="6" borderId="14" xfId="7" applyFont="1" applyFill="1" applyBorder="1"/>
    <xf numFmtId="3" fontId="29" fillId="6" borderId="19" xfId="7" applyNumberFormat="1" applyFont="1" applyFill="1" applyBorder="1"/>
    <xf numFmtId="0" fontId="0" fillId="0" borderId="14" xfId="7" applyFont="1" applyBorder="1"/>
    <xf numFmtId="166" fontId="1" fillId="6" borderId="25" xfId="2" applyNumberFormat="1" applyFont="1" applyFill="1" applyBorder="1"/>
    <xf numFmtId="0" fontId="1" fillId="0" borderId="22" xfId="4" quotePrefix="1" applyNumberFormat="1" applyFill="1" applyBorder="1" applyAlignment="1">
      <alignment horizontal="right"/>
    </xf>
    <xf numFmtId="0" fontId="1" fillId="0" borderId="22" xfId="4" applyFill="1" applyBorder="1" applyAlignment="1">
      <alignment horizontal="right"/>
    </xf>
    <xf numFmtId="3" fontId="17" fillId="6" borderId="17" xfId="7" applyNumberFormat="1" applyFont="1" applyFill="1" applyBorder="1"/>
    <xf numFmtId="0" fontId="31" fillId="6" borderId="17" xfId="7" applyFont="1" applyFill="1" applyBorder="1"/>
    <xf numFmtId="164" fontId="1" fillId="6" borderId="17" xfId="7" applyNumberFormat="1" applyFont="1" applyFill="1" applyBorder="1"/>
    <xf numFmtId="3" fontId="29" fillId="6" borderId="17" xfId="7" applyNumberFormat="1" applyFont="1" applyFill="1" applyBorder="1"/>
    <xf numFmtId="166" fontId="1" fillId="6" borderId="24" xfId="2" applyNumberFormat="1" applyFont="1" applyFill="1" applyBorder="1"/>
    <xf numFmtId="0" fontId="1" fillId="0" borderId="1" xfId="4" quotePrefix="1" applyNumberFormat="1" applyFill="1" applyBorder="1" applyAlignment="1">
      <alignment horizontal="right"/>
    </xf>
    <xf numFmtId="0" fontId="1" fillId="0" borderId="1" xfId="4" applyFill="1" applyBorder="1" applyAlignment="1">
      <alignment horizontal="right"/>
    </xf>
    <xf numFmtId="0" fontId="0" fillId="0" borderId="0" xfId="7" applyFont="1" applyFill="1"/>
    <xf numFmtId="0" fontId="1" fillId="0" borderId="0" xfId="7" applyFont="1" applyFill="1"/>
    <xf numFmtId="0" fontId="2" fillId="0" borderId="0" xfId="7" applyFont="1" applyAlignment="1">
      <alignment horizontal="center" vertical="center" wrapText="1"/>
    </xf>
    <xf numFmtId="0" fontId="32" fillId="0" borderId="0" xfId="7" applyFont="1" applyFill="1" applyBorder="1"/>
    <xf numFmtId="0" fontId="2" fillId="0" borderId="6" xfId="7" applyFont="1" applyBorder="1" applyAlignment="1">
      <alignment horizontal="center" vertical="center" wrapText="1"/>
    </xf>
    <xf numFmtId="3" fontId="5" fillId="4" borderId="11" xfId="7" applyNumberFormat="1" applyFont="1" applyFill="1" applyBorder="1" applyAlignment="1">
      <alignment horizontal="center" vertical="center" wrapText="1"/>
    </xf>
    <xf numFmtId="3" fontId="28" fillId="0" borderId="0" xfId="7" applyNumberFormat="1" applyFont="1" applyFill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2" fillId="2" borderId="16" xfId="7" applyFont="1" applyFill="1" applyBorder="1" applyAlignment="1">
      <alignment horizontal="center" vertical="center" wrapText="1"/>
    </xf>
    <xf numFmtId="0" fontId="2" fillId="5" borderId="16" xfId="7" applyFont="1" applyFill="1" applyBorder="1" applyAlignment="1">
      <alignment horizontal="center" vertical="center" wrapText="1"/>
    </xf>
    <xf numFmtId="0" fontId="2" fillId="11" borderId="16" xfId="7" applyFont="1" applyFill="1" applyBorder="1" applyAlignment="1">
      <alignment horizontal="center" vertical="center" wrapText="1"/>
    </xf>
    <xf numFmtId="49" fontId="2" fillId="11" borderId="16" xfId="7" applyNumberFormat="1" applyFont="1" applyFill="1" applyBorder="1" applyAlignment="1">
      <alignment horizontal="center" vertical="center" wrapText="1"/>
    </xf>
    <xf numFmtId="0" fontId="5" fillId="11" borderId="16" xfId="7" applyFont="1" applyFill="1" applyBorder="1" applyAlignment="1">
      <alignment horizontal="center" vertical="center" wrapText="1"/>
    </xf>
    <xf numFmtId="0" fontId="32" fillId="0" borderId="0" xfId="7" applyFont="1" applyBorder="1"/>
    <xf numFmtId="0" fontId="17" fillId="0" borderId="0" xfId="7" applyFont="1" applyBorder="1"/>
    <xf numFmtId="0" fontId="0" fillId="0" borderId="0" xfId="7" applyFont="1" applyBorder="1"/>
    <xf numFmtId="0" fontId="17" fillId="0" borderId="0" xfId="7" applyFont="1"/>
    <xf numFmtId="0" fontId="16" fillId="0" borderId="0" xfId="7" applyFont="1" applyBorder="1"/>
    <xf numFmtId="164" fontId="5" fillId="0" borderId="0" xfId="7" applyNumberFormat="1" applyFont="1" applyFill="1" applyBorder="1" applyAlignment="1">
      <alignment vertical="center"/>
    </xf>
    <xf numFmtId="0" fontId="1" fillId="0" borderId="0" xfId="7" applyFont="1" applyAlignment="1">
      <alignment horizontal="right"/>
    </xf>
    <xf numFmtId="0" fontId="5" fillId="0" borderId="0" xfId="7" applyFont="1" applyAlignment="1">
      <alignment horizontal="left"/>
    </xf>
    <xf numFmtId="0" fontId="1" fillId="0" borderId="0" xfId="7" applyFont="1" applyAlignment="1">
      <alignment horizontal="center"/>
    </xf>
    <xf numFmtId="0" fontId="5" fillId="0" borderId="0" xfId="7" applyFont="1"/>
    <xf numFmtId="0" fontId="9" fillId="0" borderId="0" xfId="7" applyFont="1"/>
    <xf numFmtId="1" fontId="32" fillId="0" borderId="0" xfId="7" applyNumberFormat="1" applyFont="1" applyBorder="1"/>
    <xf numFmtId="0" fontId="18" fillId="3" borderId="15" xfId="7" applyFont="1" applyFill="1" applyBorder="1"/>
    <xf numFmtId="0" fontId="17" fillId="3" borderId="10" xfId="7" applyFont="1" applyFill="1" applyBorder="1"/>
    <xf numFmtId="0" fontId="0" fillId="3" borderId="10" xfId="7" applyFont="1" applyFill="1" applyBorder="1"/>
    <xf numFmtId="0" fontId="16" fillId="3" borderId="10" xfId="7" applyFont="1" applyFill="1" applyBorder="1"/>
    <xf numFmtId="9" fontId="0" fillId="3" borderId="9" xfId="7" applyNumberFormat="1" applyFont="1" applyFill="1" applyBorder="1"/>
    <xf numFmtId="0" fontId="0" fillId="0" borderId="0" xfId="7" applyFont="1" applyAlignment="1">
      <alignment horizontal="left"/>
    </xf>
    <xf numFmtId="0" fontId="27" fillId="3" borderId="7" xfId="7" applyFont="1" applyFill="1" applyBorder="1" applyAlignment="1">
      <alignment horizontal="left"/>
    </xf>
    <xf numFmtId="0" fontId="18" fillId="3" borderId="0" xfId="7" applyFont="1" applyFill="1" applyBorder="1"/>
    <xf numFmtId="3" fontId="24" fillId="3" borderId="0" xfId="7" applyNumberFormat="1" applyFont="1" applyFill="1" applyBorder="1" applyAlignment="1">
      <alignment horizontal="left"/>
    </xf>
    <xf numFmtId="0" fontId="5" fillId="3" borderId="0" xfId="7" applyFont="1" applyFill="1" applyBorder="1"/>
    <xf numFmtId="0" fontId="26" fillId="3" borderId="0" xfId="7" applyFont="1" applyFill="1" applyBorder="1" applyAlignment="1">
      <alignment horizontal="left"/>
    </xf>
    <xf numFmtId="0" fontId="0" fillId="3" borderId="0" xfId="7" applyFont="1" applyFill="1" applyBorder="1"/>
    <xf numFmtId="0" fontId="25" fillId="3" borderId="0" xfId="7" applyFont="1" applyFill="1" applyBorder="1" applyAlignment="1">
      <alignment horizontal="left"/>
    </xf>
    <xf numFmtId="164" fontId="0" fillId="3" borderId="6" xfId="7" applyNumberFormat="1" applyFont="1" applyFill="1" applyBorder="1"/>
    <xf numFmtId="0" fontId="26" fillId="3" borderId="0" xfId="7" applyFont="1" applyFill="1" applyBorder="1" applyAlignment="1">
      <alignment horizontal="center"/>
    </xf>
    <xf numFmtId="0" fontId="5" fillId="2" borderId="0" xfId="7" applyFont="1" applyFill="1" applyBorder="1" applyAlignment="1"/>
    <xf numFmtId="0" fontId="38" fillId="0" borderId="0" xfId="7" applyFont="1" applyFill="1"/>
    <xf numFmtId="0" fontId="5" fillId="12" borderId="8" xfId="7" applyFont="1" applyFill="1" applyBorder="1" applyAlignment="1">
      <alignment horizontal="left"/>
    </xf>
    <xf numFmtId="0" fontId="17" fillId="0" borderId="0" xfId="7" quotePrefix="1" applyFont="1"/>
    <xf numFmtId="0" fontId="18" fillId="3" borderId="7" xfId="7" applyFont="1" applyFill="1" applyBorder="1"/>
    <xf numFmtId="0" fontId="17" fillId="3" borderId="0" xfId="7" applyFont="1" applyFill="1" applyBorder="1" applyAlignment="1">
      <alignment horizontal="center"/>
    </xf>
    <xf numFmtId="9" fontId="17" fillId="3" borderId="0" xfId="7" applyNumberFormat="1" applyFont="1" applyFill="1" applyBorder="1" applyAlignment="1">
      <alignment horizontal="center"/>
    </xf>
    <xf numFmtId="0" fontId="9" fillId="0" borderId="8" xfId="7" applyFont="1" applyBorder="1" applyAlignment="1">
      <alignment horizontal="center"/>
    </xf>
    <xf numFmtId="9" fontId="9" fillId="0" borderId="8" xfId="7" applyNumberFormat="1" applyFont="1" applyBorder="1" applyAlignment="1">
      <alignment horizontal="center"/>
    </xf>
    <xf numFmtId="10" fontId="9" fillId="0" borderId="8" xfId="7" applyNumberFormat="1" applyFont="1" applyBorder="1" applyAlignment="1">
      <alignment horizontal="center"/>
    </xf>
    <xf numFmtId="9" fontId="0" fillId="3" borderId="6" xfId="7" applyNumberFormat="1" applyFont="1" applyFill="1" applyBorder="1"/>
    <xf numFmtId="0" fontId="5" fillId="0" borderId="0" xfId="7" applyFont="1" applyFill="1"/>
    <xf numFmtId="0" fontId="0" fillId="0" borderId="0" xfId="7" applyFont="1" applyFill="1" applyBorder="1" applyAlignment="1">
      <alignment horizontal="left"/>
    </xf>
    <xf numFmtId="0" fontId="0" fillId="0" borderId="0" xfId="7" applyFont="1" applyBorder="1" applyAlignment="1">
      <alignment horizontal="center"/>
    </xf>
    <xf numFmtId="0" fontId="22" fillId="3" borderId="0" xfId="7" applyFont="1" applyFill="1" applyBorder="1" applyAlignment="1">
      <alignment horizontal="center" vertical="center"/>
    </xf>
    <xf numFmtId="0" fontId="23" fillId="3" borderId="8" xfId="7" applyFont="1" applyFill="1" applyBorder="1" applyAlignment="1">
      <alignment horizontal="center" vertical="center" wrapText="1"/>
    </xf>
    <xf numFmtId="0" fontId="22" fillId="3" borderId="6" xfId="7" applyFont="1" applyFill="1" applyBorder="1" applyAlignment="1">
      <alignment horizontal="center" vertical="center"/>
    </xf>
    <xf numFmtId="0" fontId="23" fillId="3" borderId="8" xfId="7" applyFont="1" applyFill="1" applyBorder="1" applyAlignment="1">
      <alignment horizontal="center" vertical="center"/>
    </xf>
    <xf numFmtId="0" fontId="0" fillId="3" borderId="0" xfId="7" applyFont="1" applyFill="1" applyBorder="1" applyAlignment="1">
      <alignment horizontal="center" vertical="center"/>
    </xf>
    <xf numFmtId="0" fontId="1" fillId="0" borderId="8" xfId="7" applyFont="1" applyBorder="1"/>
    <xf numFmtId="0" fontId="0" fillId="3" borderId="0" xfId="7" applyFont="1" applyFill="1" applyBorder="1" applyAlignment="1">
      <alignment horizontal="center"/>
    </xf>
    <xf numFmtId="0" fontId="22" fillId="4" borderId="8" xfId="7" applyFont="1" applyFill="1" applyBorder="1" applyAlignment="1">
      <alignment horizontal="center" vertical="center"/>
    </xf>
    <xf numFmtId="0" fontId="0" fillId="3" borderId="6" xfId="7" applyFont="1" applyFill="1" applyBorder="1"/>
    <xf numFmtId="0" fontId="17" fillId="3" borderId="0" xfId="7" applyFont="1" applyFill="1" applyBorder="1"/>
    <xf numFmtId="0" fontId="15" fillId="3" borderId="0" xfId="7" applyFont="1" applyFill="1" applyBorder="1" applyAlignment="1"/>
    <xf numFmtId="0" fontId="21" fillId="3" borderId="8" xfId="7" applyFont="1" applyFill="1" applyBorder="1" applyAlignment="1">
      <alignment horizontal="center"/>
    </xf>
    <xf numFmtId="0" fontId="1" fillId="3" borderId="0" xfId="7" applyFont="1" applyFill="1" applyBorder="1"/>
    <xf numFmtId="0" fontId="33" fillId="0" borderId="0" xfId="7" applyFont="1"/>
    <xf numFmtId="0" fontId="18" fillId="0" borderId="0" xfId="7" applyFont="1"/>
    <xf numFmtId="0" fontId="16" fillId="3" borderId="0" xfId="7" applyFont="1" applyFill="1" applyBorder="1"/>
    <xf numFmtId="0" fontId="5" fillId="0" borderId="0" xfId="7" applyFont="1" applyFill="1" applyBorder="1" applyAlignment="1">
      <alignment horizontal="center"/>
    </xf>
    <xf numFmtId="0" fontId="20" fillId="0" borderId="0" xfId="7" applyFont="1" applyFill="1"/>
    <xf numFmtId="0" fontId="4" fillId="0" borderId="0" xfId="7" applyFont="1" applyFill="1"/>
    <xf numFmtId="0" fontId="20" fillId="0" borderId="0" xfId="7" applyFont="1"/>
    <xf numFmtId="0" fontId="0" fillId="0" borderId="0" xfId="7" applyFont="1" applyAlignment="1">
      <alignment horizontal="right"/>
    </xf>
    <xf numFmtId="0" fontId="18" fillId="3" borderId="5" xfId="7" applyFont="1" applyFill="1" applyBorder="1"/>
    <xf numFmtId="0" fontId="18" fillId="3" borderId="4" xfId="7" applyFont="1" applyFill="1" applyBorder="1"/>
    <xf numFmtId="0" fontId="0" fillId="3" borderId="4" xfId="7" applyFont="1" applyFill="1" applyBorder="1"/>
    <xf numFmtId="0" fontId="17" fillId="3" borderId="4" xfId="7" applyFont="1" applyFill="1" applyBorder="1"/>
    <xf numFmtId="0" fontId="16" fillId="3" borderId="4" xfId="7" applyFont="1" applyFill="1" applyBorder="1"/>
    <xf numFmtId="0" fontId="0" fillId="3" borderId="3" xfId="7" applyFont="1" applyFill="1" applyBorder="1"/>
    <xf numFmtId="168" fontId="1" fillId="6" borderId="1" xfId="7" applyNumberFormat="1" applyFont="1" applyFill="1" applyBorder="1"/>
    <xf numFmtId="0" fontId="5" fillId="4" borderId="36" xfId="1" applyFont="1" applyFill="1" applyBorder="1" applyAlignment="1">
      <alignment horizontal="center" vertical="center" wrapText="1"/>
    </xf>
    <xf numFmtId="9" fontId="6" fillId="6" borderId="19" xfId="5" applyFont="1" applyFill="1" applyBorder="1"/>
    <xf numFmtId="9" fontId="39" fillId="6" borderId="19" xfId="5" applyFont="1" applyFill="1" applyBorder="1"/>
    <xf numFmtId="168" fontId="1" fillId="10" borderId="1" xfId="7" applyNumberFormat="1" applyFont="1" applyFill="1" applyBorder="1"/>
    <xf numFmtId="166" fontId="1" fillId="10" borderId="24" xfId="2" applyNumberFormat="1" applyFont="1" applyFill="1" applyBorder="1"/>
    <xf numFmtId="0" fontId="0" fillId="10" borderId="14" xfId="7" applyFont="1" applyFill="1" applyBorder="1"/>
    <xf numFmtId="3" fontId="29" fillId="10" borderId="17" xfId="7" applyNumberFormat="1" applyFont="1" applyFill="1" applyBorder="1"/>
    <xf numFmtId="0" fontId="1" fillId="10" borderId="14" xfId="7" applyFont="1" applyFill="1" applyBorder="1"/>
    <xf numFmtId="3" fontId="17" fillId="10" borderId="17" xfId="7" applyNumberFormat="1" applyFont="1" applyFill="1" applyBorder="1"/>
    <xf numFmtId="164" fontId="1" fillId="10" borderId="17" xfId="7" applyNumberFormat="1" applyFont="1" applyFill="1" applyBorder="1"/>
    <xf numFmtId="0" fontId="31" fillId="10" borderId="17" xfId="7" applyFont="1" applyFill="1" applyBorder="1"/>
    <xf numFmtId="0" fontId="1" fillId="10" borderId="12" xfId="7" applyFont="1" applyFill="1" applyBorder="1"/>
    <xf numFmtId="0" fontId="0" fillId="10" borderId="0" xfId="0" applyFill="1"/>
    <xf numFmtId="1" fontId="32" fillId="10" borderId="0" xfId="7" applyNumberFormat="1" applyFont="1" applyFill="1"/>
    <xf numFmtId="0" fontId="5" fillId="4" borderId="16" xfId="7" applyFont="1" applyFill="1" applyBorder="1" applyAlignment="1">
      <alignment horizontal="center" vertical="center" wrapText="1"/>
    </xf>
    <xf numFmtId="0" fontId="1" fillId="10" borderId="1" xfId="7" applyFont="1" applyFill="1" applyBorder="1"/>
    <xf numFmtId="49" fontId="5" fillId="7" borderId="16" xfId="7" applyNumberFormat="1" applyFont="1" applyFill="1" applyBorder="1" applyAlignment="1">
      <alignment horizontal="center" vertical="center" wrapText="1"/>
    </xf>
    <xf numFmtId="0" fontId="14" fillId="5" borderId="16" xfId="7" applyFont="1" applyFill="1" applyBorder="1" applyAlignment="1">
      <alignment horizontal="center" vertical="center" wrapText="1"/>
    </xf>
    <xf numFmtId="0" fontId="5" fillId="8" borderId="16" xfId="7" applyFont="1" applyFill="1" applyBorder="1" applyAlignment="1">
      <alignment horizontal="center" vertical="center" wrapText="1"/>
    </xf>
    <xf numFmtId="0" fontId="1" fillId="12" borderId="1" xfId="4" applyFill="1" applyBorder="1"/>
    <xf numFmtId="0" fontId="1" fillId="12" borderId="1" xfId="4" applyFill="1" applyBorder="1" applyAlignment="1">
      <alignment horizontal="right"/>
    </xf>
    <xf numFmtId="0" fontId="1" fillId="12" borderId="1" xfId="4" quotePrefix="1" applyNumberFormat="1" applyFill="1" applyBorder="1" applyAlignment="1">
      <alignment horizontal="right"/>
    </xf>
    <xf numFmtId="0" fontId="1" fillId="0" borderId="1" xfId="7" applyFont="1" applyFill="1" applyBorder="1"/>
    <xf numFmtId="0" fontId="7" fillId="0" borderId="1" xfId="1" applyFont="1" applyFill="1" applyBorder="1"/>
    <xf numFmtId="0" fontId="10" fillId="0" borderId="1" xfId="1" applyFont="1" applyFill="1" applyBorder="1"/>
    <xf numFmtId="49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0" borderId="1" xfId="0" applyFill="1" applyBorder="1"/>
    <xf numFmtId="0" fontId="0" fillId="0" borderId="13" xfId="0" applyFill="1" applyBorder="1"/>
    <xf numFmtId="0" fontId="1" fillId="0" borderId="1" xfId="1" applyFont="1" applyFill="1" applyBorder="1" applyAlignment="1">
      <alignment horizontal="center"/>
    </xf>
    <xf numFmtId="0" fontId="1" fillId="0" borderId="22" xfId="7" applyFont="1" applyFill="1" applyBorder="1"/>
    <xf numFmtId="0" fontId="7" fillId="0" borderId="22" xfId="1" applyFont="1" applyFill="1" applyBorder="1"/>
    <xf numFmtId="0" fontId="10" fillId="0" borderId="22" xfId="1" applyFont="1" applyFill="1" applyBorder="1"/>
    <xf numFmtId="49" fontId="6" fillId="0" borderId="22" xfId="1" applyNumberFormat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0" fillId="0" borderId="23" xfId="0" applyFill="1" applyBorder="1"/>
    <xf numFmtId="0" fontId="9" fillId="0" borderId="0" xfId="7" applyFont="1" applyFill="1"/>
    <xf numFmtId="0" fontId="1" fillId="0" borderId="1" xfId="7" applyFont="1" applyFill="1" applyBorder="1" applyAlignment="1">
      <alignment horizontal="right"/>
    </xf>
    <xf numFmtId="0" fontId="34" fillId="0" borderId="1" xfId="1" applyFont="1" applyFill="1" applyBorder="1"/>
    <xf numFmtId="49" fontId="34" fillId="0" borderId="1" xfId="1" applyNumberFormat="1" applyFont="1" applyFill="1" applyBorder="1" applyAlignment="1">
      <alignment horizontal="center"/>
    </xf>
    <xf numFmtId="0" fontId="34" fillId="0" borderId="1" xfId="1" applyFont="1" applyFill="1" applyBorder="1" applyAlignment="1">
      <alignment horizontal="center"/>
    </xf>
    <xf numFmtId="0" fontId="34" fillId="0" borderId="1" xfId="1" applyNumberFormat="1" applyFont="1" applyFill="1" applyBorder="1" applyAlignment="1">
      <alignment horizontal="center"/>
    </xf>
    <xf numFmtId="0" fontId="1" fillId="0" borderId="22" xfId="7" applyFont="1" applyFill="1" applyBorder="1" applyAlignment="1">
      <alignment horizontal="right"/>
    </xf>
    <xf numFmtId="0" fontId="34" fillId="0" borderId="22" xfId="1" applyFont="1" applyFill="1" applyBorder="1"/>
    <xf numFmtId="49" fontId="34" fillId="0" borderId="22" xfId="1" applyNumberFormat="1" applyFont="1" applyFill="1" applyBorder="1" applyAlignment="1">
      <alignment horizontal="center"/>
    </xf>
    <xf numFmtId="0" fontId="34" fillId="0" borderId="22" xfId="1" applyNumberFormat="1" applyFont="1" applyFill="1" applyBorder="1" applyAlignment="1">
      <alignment horizontal="center"/>
    </xf>
    <xf numFmtId="0" fontId="34" fillId="0" borderId="22" xfId="1" applyFont="1" applyFill="1" applyBorder="1" applyAlignment="1">
      <alignment horizontal="center"/>
    </xf>
    <xf numFmtId="168" fontId="6" fillId="6" borderId="25" xfId="1" applyNumberFormat="1" applyFont="1" applyFill="1" applyBorder="1"/>
    <xf numFmtId="0" fontId="1" fillId="0" borderId="1" xfId="1" applyFont="1" applyFill="1" applyBorder="1"/>
    <xf numFmtId="0" fontId="1" fillId="0" borderId="1" xfId="1" applyNumberFormat="1" applyFont="1" applyFill="1" applyBorder="1" applyAlignment="1">
      <alignment horizontal="center"/>
    </xf>
    <xf numFmtId="168" fontId="6" fillId="0" borderId="1" xfId="1" applyNumberFormat="1" applyFont="1" applyFill="1" applyBorder="1"/>
    <xf numFmtId="167" fontId="6" fillId="0" borderId="1" xfId="2" applyNumberFormat="1" applyFont="1" applyFill="1" applyBorder="1"/>
    <xf numFmtId="0" fontId="1" fillId="0" borderId="22" xfId="1" applyFont="1" applyFill="1" applyBorder="1"/>
    <xf numFmtId="0" fontId="1" fillId="0" borderId="22" xfId="1" applyFont="1" applyFill="1" applyBorder="1" applyAlignment="1">
      <alignment horizontal="center"/>
    </xf>
    <xf numFmtId="0" fontId="1" fillId="0" borderId="22" xfId="1" applyNumberFormat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168" fontId="6" fillId="0" borderId="22" xfId="1" applyNumberFormat="1" applyFont="1" applyFill="1" applyBorder="1"/>
    <xf numFmtId="167" fontId="6" fillId="0" borderId="22" xfId="2" applyNumberFormat="1" applyFont="1" applyFill="1" applyBorder="1"/>
    <xf numFmtId="0" fontId="10" fillId="0" borderId="1" xfId="1" applyFont="1" applyFill="1" applyBorder="1" applyAlignment="1">
      <alignment horizontal="left"/>
    </xf>
    <xf numFmtId="0" fontId="10" fillId="0" borderId="22" xfId="1" applyFont="1" applyFill="1" applyBorder="1" applyAlignment="1">
      <alignment horizontal="left"/>
    </xf>
    <xf numFmtId="0" fontId="8" fillId="0" borderId="38" xfId="1" applyFont="1" applyFill="1" applyBorder="1" applyAlignment="1">
      <alignment horizontal="left"/>
    </xf>
    <xf numFmtId="9" fontId="8" fillId="0" borderId="38" xfId="1" applyNumberFormat="1" applyFont="1" applyFill="1" applyBorder="1"/>
    <xf numFmtId="9" fontId="8" fillId="0" borderId="39" xfId="1" applyNumberFormat="1" applyFont="1" applyFill="1" applyBorder="1" applyAlignment="1">
      <alignment horizontal="right"/>
    </xf>
    <xf numFmtId="164" fontId="8" fillId="0" borderId="4" xfId="1" applyNumberFormat="1" applyFont="1" applyFill="1" applyBorder="1" applyAlignment="1">
      <alignment vertical="center"/>
    </xf>
    <xf numFmtId="168" fontId="6" fillId="6" borderId="2" xfId="1" applyNumberFormat="1" applyFont="1" applyFill="1" applyBorder="1"/>
    <xf numFmtId="168" fontId="1" fillId="10" borderId="22" xfId="7" applyNumberFormat="1" applyFont="1" applyFill="1" applyBorder="1"/>
    <xf numFmtId="0" fontId="35" fillId="0" borderId="0" xfId="9" applyFont="1" applyAlignment="1">
      <alignment horizontal="left" vertical="center"/>
    </xf>
    <xf numFmtId="0" fontId="35" fillId="0" borderId="0" xfId="9" applyFont="1" applyAlignment="1">
      <alignment horizontal="left"/>
    </xf>
    <xf numFmtId="0" fontId="42" fillId="10" borderId="6" xfId="9" applyFont="1" applyFill="1" applyBorder="1" applyAlignment="1">
      <alignment horizontal="center" vertical="center"/>
    </xf>
    <xf numFmtId="0" fontId="42" fillId="10" borderId="7" xfId="9" applyFont="1" applyFill="1" applyBorder="1" applyAlignment="1">
      <alignment horizontal="center" vertical="center"/>
    </xf>
    <xf numFmtId="0" fontId="36" fillId="0" borderId="29" xfId="9" applyFont="1" applyFill="1" applyBorder="1" applyAlignment="1">
      <alignment horizontal="center" vertical="center"/>
    </xf>
    <xf numFmtId="0" fontId="36" fillId="0" borderId="28" xfId="9" applyFont="1" applyFill="1" applyBorder="1" applyAlignment="1">
      <alignment horizontal="left" vertical="center"/>
    </xf>
    <xf numFmtId="0" fontId="28" fillId="0" borderId="0" xfId="9" applyFont="1" applyAlignment="1">
      <alignment horizontal="left" vertical="center"/>
    </xf>
    <xf numFmtId="0" fontId="35" fillId="0" borderId="29" xfId="9" applyNumberFormat="1" applyFont="1" applyFill="1" applyBorder="1" applyAlignment="1">
      <alignment horizontal="center"/>
    </xf>
    <xf numFmtId="0" fontId="43" fillId="0" borderId="28" xfId="9" applyFont="1" applyFill="1" applyBorder="1" applyAlignment="1">
      <alignment horizontal="left"/>
    </xf>
    <xf numFmtId="0" fontId="35" fillId="0" borderId="29" xfId="9" applyFont="1" applyFill="1" applyBorder="1" applyAlignment="1">
      <alignment horizontal="center"/>
    </xf>
    <xf numFmtId="0" fontId="35" fillId="0" borderId="30" xfId="9" applyNumberFormat="1" applyFont="1" applyFill="1" applyBorder="1" applyAlignment="1">
      <alignment horizontal="center"/>
    </xf>
    <xf numFmtId="0" fontId="43" fillId="0" borderId="32" xfId="9" applyFont="1" applyFill="1" applyBorder="1" applyAlignment="1">
      <alignment horizontal="left"/>
    </xf>
    <xf numFmtId="0" fontId="35" fillId="0" borderId="0" xfId="9" applyFont="1" applyFill="1" applyAlignment="1">
      <alignment horizontal="left"/>
    </xf>
    <xf numFmtId="168" fontId="43" fillId="14" borderId="27" xfId="9" applyNumberFormat="1" applyFont="1" applyFill="1" applyBorder="1" applyAlignment="1">
      <alignment horizontal="center"/>
    </xf>
    <xf numFmtId="168" fontId="43" fillId="0" borderId="40" xfId="9" applyNumberFormat="1" applyFont="1" applyFill="1" applyBorder="1" applyAlignment="1">
      <alignment horizontal="center"/>
    </xf>
    <xf numFmtId="168" fontId="43" fillId="0" borderId="28" xfId="9" applyNumberFormat="1" applyFont="1" applyFill="1" applyBorder="1" applyAlignment="1">
      <alignment horizontal="center"/>
    </xf>
    <xf numFmtId="168" fontId="43" fillId="0" borderId="27" xfId="9" applyNumberFormat="1" applyFont="1" applyFill="1" applyBorder="1" applyAlignment="1">
      <alignment horizontal="center"/>
    </xf>
    <xf numFmtId="168" fontId="43" fillId="15" borderId="27" xfId="9" applyNumberFormat="1" applyFont="1" applyFill="1" applyBorder="1" applyAlignment="1">
      <alignment horizontal="center"/>
    </xf>
    <xf numFmtId="168" fontId="22" fillId="14" borderId="27" xfId="9" applyNumberFormat="1" applyFont="1" applyFill="1" applyBorder="1" applyAlignment="1">
      <alignment horizontal="center"/>
    </xf>
    <xf numFmtId="168" fontId="43" fillId="14" borderId="28" xfId="9" applyNumberFormat="1" applyFont="1" applyFill="1" applyBorder="1" applyAlignment="1">
      <alignment horizontal="center"/>
    </xf>
    <xf numFmtId="168" fontId="43" fillId="15" borderId="28" xfId="9" applyNumberFormat="1" applyFont="1" applyFill="1" applyBorder="1" applyAlignment="1">
      <alignment horizontal="center"/>
    </xf>
    <xf numFmtId="168" fontId="22" fillId="15" borderId="31" xfId="9" applyNumberFormat="1" applyFont="1" applyFill="1" applyBorder="1" applyAlignment="1">
      <alignment horizontal="center"/>
    </xf>
    <xf numFmtId="168" fontId="43" fillId="0" borderId="29" xfId="9" applyNumberFormat="1" applyFont="1" applyFill="1" applyBorder="1" applyAlignment="1">
      <alignment horizontal="center"/>
    </xf>
    <xf numFmtId="0" fontId="40" fillId="15" borderId="7" xfId="9" applyFont="1" applyFill="1" applyBorder="1" applyAlignment="1">
      <alignment horizontal="center" vertical="center"/>
    </xf>
    <xf numFmtId="0" fontId="28" fillId="15" borderId="47" xfId="9" applyFont="1" applyFill="1" applyBorder="1" applyAlignment="1">
      <alignment horizontal="center" vertical="center" wrapText="1"/>
    </xf>
    <xf numFmtId="169" fontId="35" fillId="0" borderId="48" xfId="9" applyNumberFormat="1" applyFont="1" applyFill="1" applyBorder="1" applyAlignment="1">
      <alignment horizontal="center"/>
    </xf>
    <xf numFmtId="169" fontId="35" fillId="0" borderId="50" xfId="9" applyNumberFormat="1" applyFont="1" applyFill="1" applyBorder="1" applyAlignment="1">
      <alignment horizontal="center"/>
    </xf>
    <xf numFmtId="0" fontId="43" fillId="0" borderId="44" xfId="9" applyFont="1" applyFill="1" applyBorder="1" applyAlignment="1">
      <alignment horizontal="center" vertical="center"/>
    </xf>
    <xf numFmtId="0" fontId="43" fillId="0" borderId="45" xfId="9" applyFont="1" applyFill="1" applyBorder="1" applyAlignment="1">
      <alignment horizontal="center" vertical="center"/>
    </xf>
    <xf numFmtId="0" fontId="43" fillId="0" borderId="46" xfId="9" applyFont="1" applyFill="1" applyBorder="1" applyAlignment="1">
      <alignment horizontal="center" vertical="center"/>
    </xf>
    <xf numFmtId="168" fontId="43" fillId="14" borderId="29" xfId="9" applyNumberFormat="1" applyFont="1" applyFill="1" applyBorder="1" applyAlignment="1">
      <alignment horizontal="center"/>
    </xf>
    <xf numFmtId="168" fontId="43" fillId="0" borderId="49" xfId="9" applyNumberFormat="1" applyFont="1" applyFill="1" applyBorder="1" applyAlignment="1">
      <alignment horizontal="center"/>
    </xf>
    <xf numFmtId="168" fontId="43" fillId="15" borderId="49" xfId="9" applyNumberFormat="1" applyFont="1" applyFill="1" applyBorder="1" applyAlignment="1">
      <alignment horizontal="center"/>
    </xf>
    <xf numFmtId="168" fontId="43" fillId="14" borderId="29" xfId="9" quotePrefix="1" applyNumberFormat="1" applyFont="1" applyFill="1" applyBorder="1" applyAlignment="1">
      <alignment horizontal="center"/>
    </xf>
    <xf numFmtId="168" fontId="22" fillId="14" borderId="30" xfId="9" applyNumberFormat="1" applyFont="1" applyFill="1" applyBorder="1" applyAlignment="1">
      <alignment horizontal="center"/>
    </xf>
    <xf numFmtId="168" fontId="22" fillId="14" borderId="31" xfId="9" applyNumberFormat="1" applyFont="1" applyFill="1" applyBorder="1" applyAlignment="1">
      <alignment horizontal="center"/>
    </xf>
    <xf numFmtId="168" fontId="22" fillId="14" borderId="32" xfId="9" applyNumberFormat="1" applyFont="1" applyFill="1" applyBorder="1" applyAlignment="1">
      <alignment horizontal="center"/>
    </xf>
    <xf numFmtId="168" fontId="22" fillId="14" borderId="29" xfId="9" applyNumberFormat="1" applyFont="1" applyFill="1" applyBorder="1" applyAlignment="1">
      <alignment horizontal="center"/>
    </xf>
    <xf numFmtId="168" fontId="22" fillId="15" borderId="51" xfId="9" applyNumberFormat="1" applyFont="1" applyFill="1" applyBorder="1" applyAlignment="1">
      <alignment horizontal="center"/>
    </xf>
    <xf numFmtId="168" fontId="22" fillId="15" borderId="32" xfId="9" applyNumberFormat="1" applyFont="1" applyFill="1" applyBorder="1" applyAlignment="1">
      <alignment horizontal="center"/>
    </xf>
    <xf numFmtId="168" fontId="22" fillId="15" borderId="49" xfId="9" applyNumberFormat="1" applyFont="1" applyFill="1" applyBorder="1" applyAlignment="1">
      <alignment horizontal="center"/>
    </xf>
    <xf numFmtId="168" fontId="22" fillId="15" borderId="27" xfId="9" applyNumberFormat="1" applyFont="1" applyFill="1" applyBorder="1" applyAlignment="1">
      <alignment horizontal="center"/>
    </xf>
    <xf numFmtId="0" fontId="46" fillId="13" borderId="41" xfId="9" applyFont="1" applyFill="1" applyBorder="1" applyAlignment="1">
      <alignment horizontal="left" vertical="center"/>
    </xf>
    <xf numFmtId="0" fontId="47" fillId="13" borderId="42" xfId="9" applyFont="1" applyFill="1" applyBorder="1" applyAlignment="1">
      <alignment horizontal="left" vertical="center"/>
    </xf>
    <xf numFmtId="0" fontId="47" fillId="13" borderId="43" xfId="9" applyFont="1" applyFill="1" applyBorder="1" applyAlignment="1">
      <alignment horizontal="left" vertical="center"/>
    </xf>
    <xf numFmtId="0" fontId="1" fillId="0" borderId="13" xfId="1" applyFont="1" applyFill="1" applyBorder="1" applyAlignment="1">
      <alignment horizontal="center"/>
    </xf>
    <xf numFmtId="0" fontId="13" fillId="0" borderId="4" xfId="1" applyFont="1" applyBorder="1"/>
    <xf numFmtId="14" fontId="1" fillId="16" borderId="21" xfId="4" applyNumberFormat="1" applyFill="1" applyBorder="1" applyAlignment="1">
      <alignment horizontal="right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9" fillId="0" borderId="3" xfId="7" applyFont="1" applyFill="1" applyBorder="1" applyAlignment="1">
      <alignment horizontal="center" vertical="center"/>
    </xf>
    <xf numFmtId="0" fontId="19" fillId="0" borderId="4" xfId="7" applyFont="1" applyFill="1" applyBorder="1" applyAlignment="1">
      <alignment horizontal="center" vertical="center"/>
    </xf>
    <xf numFmtId="0" fontId="19" fillId="0" borderId="5" xfId="7" applyFont="1" applyFill="1" applyBorder="1" applyAlignment="1">
      <alignment horizontal="center" vertical="center"/>
    </xf>
    <xf numFmtId="0" fontId="19" fillId="0" borderId="9" xfId="7" applyFont="1" applyFill="1" applyBorder="1" applyAlignment="1">
      <alignment horizontal="center" vertical="center"/>
    </xf>
    <xf numFmtId="0" fontId="19" fillId="0" borderId="10" xfId="7" applyFont="1" applyFill="1" applyBorder="1" applyAlignment="1">
      <alignment horizontal="center" vertical="center"/>
    </xf>
    <xf numFmtId="0" fontId="19" fillId="0" borderId="15" xfId="7" applyFont="1" applyFill="1" applyBorder="1" applyAlignment="1">
      <alignment horizontal="center" vertical="center"/>
    </xf>
    <xf numFmtId="0" fontId="45" fillId="13" borderId="41" xfId="9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4" fillId="14" borderId="33" xfId="9" applyFont="1" applyFill="1" applyBorder="1" applyAlignment="1">
      <alignment horizontal="center" vertical="center" wrapText="1"/>
    </xf>
    <xf numFmtId="0" fontId="44" fillId="14" borderId="34" xfId="9" applyFont="1" applyFill="1" applyBorder="1" applyAlignment="1">
      <alignment horizontal="center" vertical="center" wrapText="1"/>
    </xf>
    <xf numFmtId="0" fontId="44" fillId="15" borderId="33" xfId="9" applyFont="1" applyFill="1" applyBorder="1" applyAlignment="1">
      <alignment horizontal="center" vertical="center" wrapText="1"/>
    </xf>
    <xf numFmtId="0" fontId="44" fillId="15" borderId="34" xfId="9" applyFont="1" applyFill="1" applyBorder="1" applyAlignment="1">
      <alignment horizontal="center" vertical="center" wrapText="1"/>
    </xf>
    <xf numFmtId="0" fontId="37" fillId="10" borderId="3" xfId="9" applyFont="1" applyFill="1" applyBorder="1" applyAlignment="1">
      <alignment horizontal="center" vertical="center"/>
    </xf>
    <xf numFmtId="0" fontId="37" fillId="10" borderId="5" xfId="9" applyFont="1" applyFill="1" applyBorder="1" applyAlignment="1">
      <alignment horizontal="center" vertical="center"/>
    </xf>
    <xf numFmtId="0" fontId="41" fillId="14" borderId="3" xfId="9" applyFont="1" applyFill="1" applyBorder="1" applyAlignment="1">
      <alignment horizontal="center" vertical="center" wrapText="1"/>
    </xf>
    <xf numFmtId="0" fontId="41" fillId="14" borderId="4" xfId="9" applyFont="1" applyFill="1" applyBorder="1" applyAlignment="1">
      <alignment horizontal="center" vertical="center" wrapText="1"/>
    </xf>
    <xf numFmtId="0" fontId="40" fillId="15" borderId="3" xfId="9" applyFont="1" applyFill="1" applyBorder="1" applyAlignment="1">
      <alignment horizontal="center" vertical="center"/>
    </xf>
    <xf numFmtId="0" fontId="40" fillId="15" borderId="4" xfId="9" applyFont="1" applyFill="1" applyBorder="1" applyAlignment="1">
      <alignment horizontal="center" vertical="center"/>
    </xf>
    <xf numFmtId="0" fontId="40" fillId="15" borderId="5" xfId="9" applyFont="1" applyFill="1" applyBorder="1" applyAlignment="1">
      <alignment horizontal="center" vertical="center"/>
    </xf>
    <xf numFmtId="0" fontId="42" fillId="10" borderId="6" xfId="9" applyFont="1" applyFill="1" applyBorder="1" applyAlignment="1">
      <alignment horizontal="center" vertical="center"/>
    </xf>
    <xf numFmtId="0" fontId="42" fillId="10" borderId="7" xfId="9" applyFont="1" applyFill="1" applyBorder="1" applyAlignment="1">
      <alignment horizontal="center" vertical="center"/>
    </xf>
    <xf numFmtId="0" fontId="41" fillId="14" borderId="6" xfId="9" applyFont="1" applyFill="1" applyBorder="1" applyAlignment="1">
      <alignment horizontal="center" vertical="center" wrapText="1"/>
    </xf>
    <xf numFmtId="0" fontId="41" fillId="14" borderId="0" xfId="9" applyFont="1" applyFill="1" applyBorder="1" applyAlignment="1">
      <alignment horizontal="center" vertical="center" wrapText="1"/>
    </xf>
    <xf numFmtId="0" fontId="40" fillId="15" borderId="6" xfId="9" applyFont="1" applyFill="1" applyBorder="1" applyAlignment="1">
      <alignment horizontal="center" vertical="center"/>
    </xf>
    <xf numFmtId="0" fontId="40" fillId="15" borderId="0" xfId="9" applyFont="1" applyFill="1" applyBorder="1" applyAlignment="1">
      <alignment horizontal="center" vertical="center"/>
    </xf>
    <xf numFmtId="0" fontId="40" fillId="15" borderId="7" xfId="9" applyFont="1" applyFill="1" applyBorder="1" applyAlignment="1">
      <alignment horizontal="center" vertical="center"/>
    </xf>
    <xf numFmtId="164" fontId="8" fillId="9" borderId="0" xfId="1" applyNumberFormat="1" applyFont="1" applyFill="1" applyBorder="1" applyAlignment="1"/>
    <xf numFmtId="164" fontId="8" fillId="9" borderId="0" xfId="1" applyNumberFormat="1" applyFont="1" applyFill="1"/>
    <xf numFmtId="164" fontId="8" fillId="2" borderId="0" xfId="5" applyNumberFormat="1" applyFont="1" applyFill="1" applyAlignment="1">
      <alignment horizontal="right"/>
    </xf>
  </cellXfs>
  <cellStyles count="10">
    <cellStyle name="=C:\WINNT\SYSTEM32\COMMAND.COM" xfId="1"/>
    <cellStyle name="=C:\WINNT\SYSTEM32\COMMAND.COM 2" xfId="7"/>
    <cellStyle name="Comma" xfId="2" builtinId="3"/>
    <cellStyle name="Normal" xfId="0" builtinId="0"/>
    <cellStyle name="Normal 2" xfId="3"/>
    <cellStyle name="Normal 2 2" xfId="8"/>
    <cellStyle name="Normal 3" xfId="6"/>
    <cellStyle name="Normal 4" xfId="9"/>
    <cellStyle name="Normal_CER_Truck_Price_Calc_April-week 20_2012" xfId="4"/>
    <cellStyle name="Percent" xfId="5" builtinId="5"/>
  </cellStyles>
  <dxfs count="2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w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98410</xdr:rowOff>
    </xdr:from>
    <xdr:to>
      <xdr:col>5</xdr:col>
      <xdr:colOff>0</xdr:colOff>
      <xdr:row>12</xdr:row>
      <xdr:rowOff>482185</xdr:rowOff>
    </xdr:to>
    <xdr:pic>
      <xdr:nvPicPr>
        <xdr:cNvPr id="7" name="Picture 3" descr="I:\Continental\_tires-Division\charts\EU-Tire-Lable\Material\Sound_kl.png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98722" y="2405048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0</xdr:colOff>
      <xdr:row>12</xdr:row>
      <xdr:rowOff>124600</xdr:rowOff>
    </xdr:from>
    <xdr:to>
      <xdr:col>5</xdr:col>
      <xdr:colOff>0</xdr:colOff>
      <xdr:row>12</xdr:row>
      <xdr:rowOff>487769</xdr:rowOff>
    </xdr:to>
    <xdr:pic>
      <xdr:nvPicPr>
        <xdr:cNvPr id="8" name="Picture 4" descr="I:\Continental\_tires-Division\charts\EU-Tire-Lable\Material\Water_kl.png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84371" y="2402663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0</xdr:colOff>
      <xdr:row>12</xdr:row>
      <xdr:rowOff>98405</xdr:rowOff>
    </xdr:from>
    <xdr:to>
      <xdr:col>5</xdr:col>
      <xdr:colOff>0</xdr:colOff>
      <xdr:row>13</xdr:row>
      <xdr:rowOff>0</xdr:rowOff>
    </xdr:to>
    <xdr:pic>
      <xdr:nvPicPr>
        <xdr:cNvPr id="9" name="Picture 2" descr="I:\Continental\_tires-Division\charts\EU-Tire-Lable\Material\Fuel_kl.png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74780" y="2405043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9525</xdr:rowOff>
        </xdr:from>
        <xdr:to>
          <xdr:col>2</xdr:col>
          <xdr:colOff>1400175</xdr:colOff>
          <xdr:row>3</xdr:row>
          <xdr:rowOff>66675</xdr:rowOff>
        </xdr:to>
        <xdr:sp macro="" textlink="">
          <xdr:nvSpPr>
            <xdr:cNvPr id="4129" name="Object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59531</xdr:colOff>
      <xdr:row>12</xdr:row>
      <xdr:rowOff>83344</xdr:rowOff>
    </xdr:from>
    <xdr:to>
      <xdr:col>11</xdr:col>
      <xdr:colOff>442364</xdr:colOff>
      <xdr:row>12</xdr:row>
      <xdr:rowOff>464430</xdr:rowOff>
    </xdr:to>
    <xdr:pic>
      <xdr:nvPicPr>
        <xdr:cNvPr id="6" name="Picture 3" descr="I:\Continental\_tires-Division\charts\EU-Tire-Lable\Material\Sound_kl.png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94594" y="2690813"/>
          <a:ext cx="382833" cy="38108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80963</xdr:colOff>
      <xdr:row>12</xdr:row>
      <xdr:rowOff>80962</xdr:rowOff>
    </xdr:from>
    <xdr:to>
      <xdr:col>10</xdr:col>
      <xdr:colOff>463796</xdr:colOff>
      <xdr:row>12</xdr:row>
      <xdr:rowOff>462048</xdr:rowOff>
    </xdr:to>
    <xdr:pic>
      <xdr:nvPicPr>
        <xdr:cNvPr id="10" name="Picture 3" descr="I:\Continental\_tires-Division\charts\EU-Tire-Lable\Material\Sound_kl.png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2619" y="2688431"/>
          <a:ext cx="382833" cy="38108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57150</xdr:colOff>
      <xdr:row>12</xdr:row>
      <xdr:rowOff>69056</xdr:rowOff>
    </xdr:from>
    <xdr:to>
      <xdr:col>9</xdr:col>
      <xdr:colOff>421090</xdr:colOff>
      <xdr:row>12</xdr:row>
      <xdr:rowOff>459913</xdr:rowOff>
    </xdr:to>
    <xdr:pic>
      <xdr:nvPicPr>
        <xdr:cNvPr id="11" name="Picture 4" descr="I:\Continental\_tires-Division\charts\EU-Tire-Lable\Material\Water_kl.png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84931" y="2676525"/>
          <a:ext cx="363940" cy="390857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8</xdr:col>
      <xdr:colOff>69056</xdr:colOff>
      <xdr:row>12</xdr:row>
      <xdr:rowOff>69056</xdr:rowOff>
    </xdr:from>
    <xdr:to>
      <xdr:col>8</xdr:col>
      <xdr:colOff>467694</xdr:colOff>
      <xdr:row>12</xdr:row>
      <xdr:rowOff>459913</xdr:rowOff>
    </xdr:to>
    <xdr:pic>
      <xdr:nvPicPr>
        <xdr:cNvPr id="12" name="Picture 2" descr="I:\Continental\_tires-Division\charts\EU-Tire-Lable\Material\Fuel_kl.png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225337" y="2676525"/>
          <a:ext cx="398638" cy="390857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121444</xdr:colOff>
      <xdr:row>0</xdr:row>
      <xdr:rowOff>104774</xdr:rowOff>
    </xdr:from>
    <xdr:to>
      <xdr:col>2</xdr:col>
      <xdr:colOff>1857375</xdr:colOff>
      <xdr:row>2</xdr:row>
      <xdr:rowOff>280986</xdr:rowOff>
    </xdr:to>
    <xdr:pic>
      <xdr:nvPicPr>
        <xdr:cNvPr id="5585" name="Picture 36" descr="DUNLOP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4" y="104774"/>
          <a:ext cx="3698081" cy="63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30166</xdr:colOff>
      <xdr:row>12</xdr:row>
      <xdr:rowOff>107935</xdr:rowOff>
    </xdr:from>
    <xdr:to>
      <xdr:col>10</xdr:col>
      <xdr:colOff>412999</xdr:colOff>
      <xdr:row>13</xdr:row>
      <xdr:rowOff>0</xdr:rowOff>
    </xdr:to>
    <xdr:pic>
      <xdr:nvPicPr>
        <xdr:cNvPr id="7" name="Picture 3" descr="I:\Continental\_tires-Division\charts\EU-Tire-Lable\Material\Sound_kl.png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98722" y="2405048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27783</xdr:colOff>
      <xdr:row>12</xdr:row>
      <xdr:rowOff>96025</xdr:rowOff>
    </xdr:from>
    <xdr:to>
      <xdr:col>9</xdr:col>
      <xdr:colOff>391723</xdr:colOff>
      <xdr:row>12</xdr:row>
      <xdr:rowOff>486882</xdr:rowOff>
    </xdr:to>
    <xdr:pic>
      <xdr:nvPicPr>
        <xdr:cNvPr id="8" name="Picture 4" descr="I:\Continental\_tires-Division\charts\EU-Tire-Lable\Material\Water_kl.png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84371" y="2402663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8</xdr:col>
      <xdr:colOff>30161</xdr:colOff>
      <xdr:row>12</xdr:row>
      <xdr:rowOff>98405</xdr:rowOff>
    </xdr:from>
    <xdr:to>
      <xdr:col>8</xdr:col>
      <xdr:colOff>428799</xdr:colOff>
      <xdr:row>13</xdr:row>
      <xdr:rowOff>0</xdr:rowOff>
    </xdr:to>
    <xdr:pic>
      <xdr:nvPicPr>
        <xdr:cNvPr id="9" name="Picture 2" descr="I:\Continental\_tires-Division\charts\EU-Tire-Lable\Material\Fuel_kl.png"/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774780" y="2405043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59534</xdr:colOff>
      <xdr:row>12</xdr:row>
      <xdr:rowOff>95235</xdr:rowOff>
    </xdr:from>
    <xdr:to>
      <xdr:col>11</xdr:col>
      <xdr:colOff>442367</xdr:colOff>
      <xdr:row>12</xdr:row>
      <xdr:rowOff>476321</xdr:rowOff>
    </xdr:to>
    <xdr:pic>
      <xdr:nvPicPr>
        <xdr:cNvPr id="6" name="Picture 3" descr="I:\Continental\_tires-Division\charts\EU-Tire-Lable\Material\Sound_kl.png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3" y="2702704"/>
          <a:ext cx="382833" cy="38108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2</xdr:col>
      <xdr:colOff>1381125</xdr:colOff>
      <xdr:row>3</xdr:row>
      <xdr:rowOff>247650</xdr:rowOff>
    </xdr:to>
    <xdr:pic>
      <xdr:nvPicPr>
        <xdr:cNvPr id="7694" name="Picture 16" descr="Fuldate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1718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26991</xdr:colOff>
      <xdr:row>12</xdr:row>
      <xdr:rowOff>41260</xdr:rowOff>
    </xdr:from>
    <xdr:to>
      <xdr:col>10</xdr:col>
      <xdr:colOff>468515</xdr:colOff>
      <xdr:row>13</xdr:row>
      <xdr:rowOff>0</xdr:rowOff>
    </xdr:to>
    <xdr:pic>
      <xdr:nvPicPr>
        <xdr:cNvPr id="7" name="Picture 3" descr="I:\Continental\_tires-Division\charts\EU-Tire-Lable\Material\Sound_kl.png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98722" y="2405048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27783</xdr:colOff>
      <xdr:row>12</xdr:row>
      <xdr:rowOff>38875</xdr:rowOff>
    </xdr:from>
    <xdr:to>
      <xdr:col>9</xdr:col>
      <xdr:colOff>474483</xdr:colOff>
      <xdr:row>13</xdr:row>
      <xdr:rowOff>0</xdr:rowOff>
    </xdr:to>
    <xdr:pic>
      <xdr:nvPicPr>
        <xdr:cNvPr id="8" name="Picture 4" descr="I:\Continental\_tires-Division\charts\EU-Tire-Lable\Material\Water_kl.png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84371" y="2402663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8</xdr:col>
      <xdr:colOff>26986</xdr:colOff>
      <xdr:row>12</xdr:row>
      <xdr:rowOff>41255</xdr:rowOff>
    </xdr:from>
    <xdr:to>
      <xdr:col>8</xdr:col>
      <xdr:colOff>456546</xdr:colOff>
      <xdr:row>13</xdr:row>
      <xdr:rowOff>0</xdr:rowOff>
    </xdr:to>
    <xdr:pic>
      <xdr:nvPicPr>
        <xdr:cNvPr id="9" name="Picture 2" descr="I:\Continental\_tires-Division\charts\EU-Tire-Lable\Material\Fuel_kl.png"/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774780" y="2405043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71441</xdr:colOff>
      <xdr:row>12</xdr:row>
      <xdr:rowOff>35704</xdr:rowOff>
    </xdr:from>
    <xdr:to>
      <xdr:col>11</xdr:col>
      <xdr:colOff>512965</xdr:colOff>
      <xdr:row>12</xdr:row>
      <xdr:rowOff>485190</xdr:rowOff>
    </xdr:to>
    <xdr:pic>
      <xdr:nvPicPr>
        <xdr:cNvPr id="6" name="Picture 3" descr="I:\Continental\_tires-Division\charts\EU-Tire-Lable\Material\Sound_kl.png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91941" y="2643173"/>
          <a:ext cx="441524" cy="44948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45244</xdr:rowOff>
    </xdr:from>
    <xdr:to>
      <xdr:col>2</xdr:col>
      <xdr:colOff>342900</xdr:colOff>
      <xdr:row>3</xdr:row>
      <xdr:rowOff>240507</xdr:rowOff>
    </xdr:to>
    <xdr:pic>
      <xdr:nvPicPr>
        <xdr:cNvPr id="354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" y="45244"/>
          <a:ext cx="2307432" cy="94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30166</xdr:colOff>
      <xdr:row>12</xdr:row>
      <xdr:rowOff>41260</xdr:rowOff>
    </xdr:from>
    <xdr:to>
      <xdr:col>10</xdr:col>
      <xdr:colOff>441798</xdr:colOff>
      <xdr:row>13</xdr:row>
      <xdr:rowOff>0</xdr:rowOff>
    </xdr:to>
    <xdr:pic>
      <xdr:nvPicPr>
        <xdr:cNvPr id="7" name="Picture 3" descr="I:\Continental\_tires-Division\charts\EU-Tire-Lable\Material\Sound_kl.png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98722" y="2405048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5558</xdr:colOff>
      <xdr:row>12</xdr:row>
      <xdr:rowOff>38875</xdr:rowOff>
    </xdr:from>
    <xdr:to>
      <xdr:col>9</xdr:col>
      <xdr:colOff>407617</xdr:colOff>
      <xdr:row>13</xdr:row>
      <xdr:rowOff>0</xdr:rowOff>
    </xdr:to>
    <xdr:pic>
      <xdr:nvPicPr>
        <xdr:cNvPr id="8" name="Picture 4" descr="I:\Continental\_tires-Division\charts\EU-Tire-Lable\Material\Water_kl.png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84371" y="2402663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8</xdr:col>
      <xdr:colOff>36511</xdr:colOff>
      <xdr:row>12</xdr:row>
      <xdr:rowOff>41255</xdr:rowOff>
    </xdr:from>
    <xdr:to>
      <xdr:col>8</xdr:col>
      <xdr:colOff>473115</xdr:colOff>
      <xdr:row>13</xdr:row>
      <xdr:rowOff>0</xdr:rowOff>
    </xdr:to>
    <xdr:pic>
      <xdr:nvPicPr>
        <xdr:cNvPr id="9" name="Picture 2" descr="I:\Continental\_tires-Division\charts\EU-Tire-Lable\Material\Fuel_kl.png"/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774780" y="2405043"/>
          <a:ext cx="360000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47629</xdr:colOff>
      <xdr:row>12</xdr:row>
      <xdr:rowOff>59516</xdr:rowOff>
    </xdr:from>
    <xdr:to>
      <xdr:col>11</xdr:col>
      <xdr:colOff>459261</xdr:colOff>
      <xdr:row>13</xdr:row>
      <xdr:rowOff>20846</xdr:rowOff>
    </xdr:to>
    <xdr:pic>
      <xdr:nvPicPr>
        <xdr:cNvPr id="6" name="Picture 3" descr="I:\Continental\_tires-Division\charts\EU-Tire-Lable\Material\Sound_kl.png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85035" y="2666985"/>
          <a:ext cx="411632" cy="44948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98410</xdr:rowOff>
    </xdr:from>
    <xdr:ext cx="0" cy="383775"/>
    <xdr:pic>
      <xdr:nvPicPr>
        <xdr:cNvPr id="2" name="Picture 3" descr="I:\Continental\_tires-Division\charts\EU-Tire-Lable\Material\Sound_kl.png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041510"/>
          <a:ext cx="0" cy="383775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oneCellAnchor>
    <xdr:from>
      <xdr:col>6</xdr:col>
      <xdr:colOff>0</xdr:colOff>
      <xdr:row>12</xdr:row>
      <xdr:rowOff>124600</xdr:rowOff>
    </xdr:from>
    <xdr:ext cx="0" cy="363169"/>
    <xdr:pic>
      <xdr:nvPicPr>
        <xdr:cNvPr id="3" name="Picture 4" descr="I:\Continental\_tires-Division\charts\EU-Tire-Lable\Material\Water_kl.png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67200" y="2067700"/>
          <a:ext cx="0" cy="36316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oneCellAnchor>
    <xdr:from>
      <xdr:col>6</xdr:col>
      <xdr:colOff>0</xdr:colOff>
      <xdr:row>12</xdr:row>
      <xdr:rowOff>98405</xdr:rowOff>
    </xdr:from>
    <xdr:ext cx="0" cy="389751"/>
    <xdr:pic>
      <xdr:nvPicPr>
        <xdr:cNvPr id="4" name="Picture 2" descr="I:\Continental\_tires-Division\charts\EU-Tire-Lable\Material\Fuel_kl.png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267200" y="2041505"/>
          <a:ext cx="0" cy="389751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1</xdr:col>
      <xdr:colOff>1788319</xdr:colOff>
      <xdr:row>0</xdr:row>
      <xdr:rowOff>11906</xdr:rowOff>
    </xdr:from>
    <xdr:to>
      <xdr:col>2</xdr:col>
      <xdr:colOff>931069</xdr:colOff>
      <xdr:row>3</xdr:row>
      <xdr:rowOff>78581</xdr:rowOff>
    </xdr:to>
    <xdr:pic>
      <xdr:nvPicPr>
        <xdr:cNvPr id="5" name="Picture 7" descr="treadmax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7913" y="11906"/>
          <a:ext cx="210740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1771651</xdr:colOff>
      <xdr:row>3</xdr:row>
      <xdr:rowOff>119062</xdr:rowOff>
    </xdr:from>
    <xdr:to>
      <xdr:col>2</xdr:col>
      <xdr:colOff>904876</xdr:colOff>
      <xdr:row>6</xdr:row>
      <xdr:rowOff>119062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245" y="892968"/>
          <a:ext cx="2097881" cy="67865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288381" cy="1538288"/>
    <xdr:pic>
      <xdr:nvPicPr>
        <xdr:cNvPr id="7" name="Picture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8381" cy="153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3</xdr:row>
      <xdr:rowOff>219075</xdr:rowOff>
    </xdr:from>
    <xdr:ext cx="1103499" cy="74295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95325"/>
          <a:ext cx="110349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F165"/>
  <sheetViews>
    <sheetView showGridLines="0" tabSelected="1" zoomScale="80" zoomScaleNormal="80" workbookViewId="0">
      <pane ySplit="13" topLeftCell="A14" activePane="bottomLeft" state="frozenSplit"/>
      <selection activeCell="D1" sqref="D1"/>
      <selection pane="bottomLeft"/>
    </sheetView>
  </sheetViews>
  <sheetFormatPr defaultRowHeight="12.75" x14ac:dyDescent="0.2"/>
  <cols>
    <col min="1" max="1" width="20.28515625" style="155" bestFit="1" customWidth="1"/>
    <col min="2" max="2" width="10.85546875" bestFit="1" customWidth="1"/>
    <col min="3" max="3" width="44.42578125" style="15" customWidth="1"/>
    <col min="4" max="4" width="20.7109375" style="15" customWidth="1"/>
    <col min="5" max="5" width="21" style="15" customWidth="1"/>
    <col min="6" max="6" width="7.140625" style="11" customWidth="1"/>
    <col min="7" max="7" width="7.7109375" style="11" customWidth="1"/>
    <col min="8" max="8" width="8.140625" style="11" customWidth="1"/>
    <col min="9" max="9" width="8.5703125" style="11" customWidth="1"/>
    <col min="10" max="10" width="7.85546875" customWidth="1"/>
    <col min="11" max="12" width="8.7109375" customWidth="1"/>
    <col min="13" max="13" width="12.28515625" customWidth="1"/>
    <col min="14" max="14" width="16" customWidth="1"/>
    <col min="15" max="15" width="11.7109375" customWidth="1"/>
    <col min="16" max="16" width="11.85546875" customWidth="1"/>
    <col min="17" max="17" width="2.42578125" customWidth="1"/>
    <col min="18" max="18" width="13.7109375" customWidth="1"/>
    <col min="19" max="19" width="1" customWidth="1"/>
    <col min="20" max="20" width="14.42578125" customWidth="1"/>
    <col min="21" max="21" width="1.140625" customWidth="1"/>
    <col min="22" max="22" width="14.140625" customWidth="1"/>
    <col min="23" max="23" width="1.140625" customWidth="1"/>
    <col min="24" max="24" width="12.85546875" customWidth="1"/>
    <col min="25" max="25" width="1" customWidth="1"/>
    <col min="26" max="26" width="14.140625" bestFit="1" customWidth="1"/>
    <col min="27" max="27" width="1.7109375" customWidth="1"/>
    <col min="28" max="28" width="13.28515625" style="111" customWidth="1"/>
  </cols>
  <sheetData>
    <row r="1" spans="1:28" ht="13.5" thickBot="1" x14ac:dyDescent="0.25">
      <c r="B1" s="3"/>
      <c r="C1" s="10"/>
      <c r="D1" s="10"/>
      <c r="E1" s="10"/>
      <c r="Q1" s="48"/>
      <c r="R1" s="49"/>
      <c r="S1" s="50"/>
      <c r="T1" s="51"/>
      <c r="U1" s="50"/>
      <c r="V1" s="50"/>
      <c r="W1" s="50"/>
      <c r="X1" s="52"/>
      <c r="Y1" s="52"/>
      <c r="Z1" s="53"/>
      <c r="AA1" s="54"/>
    </row>
    <row r="2" spans="1:28" ht="23.25" x14ac:dyDescent="0.35">
      <c r="B2" s="4"/>
      <c r="C2" s="12"/>
      <c r="D2" s="12"/>
      <c r="E2" s="12"/>
      <c r="M2" s="2"/>
      <c r="N2" s="2"/>
      <c r="Q2" s="55"/>
      <c r="R2" s="418" t="s">
        <v>50</v>
      </c>
      <c r="S2" s="419"/>
      <c r="T2" s="419"/>
      <c r="U2" s="419"/>
      <c r="V2" s="419"/>
      <c r="W2" s="419"/>
      <c r="X2" s="420"/>
      <c r="Y2" s="61"/>
      <c r="Z2" s="56"/>
      <c r="AA2" s="57"/>
      <c r="AB2" s="112"/>
    </row>
    <row r="3" spans="1:28" ht="24" thickBot="1" x14ac:dyDescent="0.4">
      <c r="B3" s="4"/>
      <c r="C3" s="12"/>
      <c r="D3" s="12"/>
      <c r="E3" s="12"/>
      <c r="M3" s="12"/>
      <c r="N3" s="12"/>
      <c r="O3" s="12"/>
      <c r="Q3" s="55"/>
      <c r="R3" s="421"/>
      <c r="S3" s="422"/>
      <c r="T3" s="422"/>
      <c r="U3" s="422"/>
      <c r="V3" s="422"/>
      <c r="W3" s="422"/>
      <c r="X3" s="423"/>
      <c r="Y3" s="61"/>
      <c r="Z3" s="56"/>
      <c r="AA3" s="105"/>
      <c r="AB3" s="112"/>
    </row>
    <row r="4" spans="1:28" ht="24" thickBot="1" x14ac:dyDescent="0.4">
      <c r="B4" s="3"/>
      <c r="C4" s="13"/>
      <c r="D4" s="13"/>
      <c r="E4" s="13"/>
      <c r="H4" s="21"/>
      <c r="M4" s="12"/>
      <c r="N4" s="12"/>
      <c r="O4" s="12"/>
      <c r="Q4" s="55"/>
      <c r="R4" s="58"/>
      <c r="S4" s="59"/>
      <c r="T4" s="60"/>
      <c r="U4" s="59"/>
      <c r="V4" s="59"/>
      <c r="W4" s="59"/>
      <c r="X4" s="61"/>
      <c r="Y4" s="61"/>
      <c r="Z4" s="56"/>
      <c r="AA4" s="54"/>
      <c r="AB4" s="112"/>
    </row>
    <row r="5" spans="1:28" ht="15.75" thickBot="1" x14ac:dyDescent="0.25">
      <c r="B5" s="3"/>
      <c r="C5" s="13"/>
      <c r="D5" s="13"/>
      <c r="E5" s="13"/>
      <c r="H5" s="21"/>
      <c r="M5" s="12"/>
      <c r="N5" s="12"/>
      <c r="O5" s="12"/>
      <c r="Q5" s="55"/>
      <c r="R5" s="62" t="s">
        <v>48</v>
      </c>
      <c r="S5" s="63"/>
      <c r="T5" s="62" t="s">
        <v>11</v>
      </c>
      <c r="U5" s="63"/>
      <c r="V5" s="62" t="s">
        <v>12</v>
      </c>
      <c r="W5" s="64"/>
      <c r="X5" s="61"/>
      <c r="Y5" s="60"/>
      <c r="Z5" s="56"/>
    </row>
    <row r="6" spans="1:28" ht="13.5" thickBot="1" x14ac:dyDescent="0.25">
      <c r="B6" s="3"/>
      <c r="C6" s="13"/>
      <c r="D6" s="13"/>
      <c r="E6" s="13"/>
      <c r="H6" s="21"/>
      <c r="M6" s="12"/>
      <c r="N6" s="12"/>
      <c r="O6" s="12"/>
      <c r="Q6" s="55"/>
      <c r="R6" s="66" t="s">
        <v>10</v>
      </c>
      <c r="S6" s="59"/>
      <c r="T6" s="66" t="s">
        <v>14</v>
      </c>
      <c r="U6" s="59"/>
      <c r="V6" s="66" t="s">
        <v>13</v>
      </c>
      <c r="W6" s="67"/>
      <c r="X6" s="61"/>
      <c r="Y6" s="106"/>
      <c r="Z6" s="56"/>
    </row>
    <row r="7" spans="1:28" ht="13.5" thickBot="1" x14ac:dyDescent="0.25">
      <c r="C7" s="14"/>
      <c r="H7" s="21"/>
      <c r="M7" s="12"/>
      <c r="N7" s="12"/>
      <c r="O7" s="12"/>
      <c r="P7" s="3"/>
      <c r="Q7" s="68"/>
      <c r="R7" s="94" t="s">
        <v>49</v>
      </c>
      <c r="S7" s="95"/>
      <c r="T7" s="94" t="s">
        <v>49</v>
      </c>
      <c r="U7" s="95"/>
      <c r="V7" s="94" t="s">
        <v>49</v>
      </c>
      <c r="W7" s="68"/>
      <c r="X7" s="96" t="s">
        <v>51</v>
      </c>
      <c r="Y7" s="107"/>
      <c r="Z7" s="56"/>
    </row>
    <row r="8" spans="1:28" ht="15.75" thickBot="1" x14ac:dyDescent="0.3">
      <c r="C8" s="18" t="s">
        <v>35</v>
      </c>
      <c r="F8" s="15"/>
      <c r="H8" s="21"/>
      <c r="M8" s="12"/>
      <c r="N8" s="12"/>
      <c r="O8" s="12"/>
      <c r="Q8" s="69"/>
      <c r="R8" s="70"/>
      <c r="S8" s="59"/>
      <c r="T8" s="71"/>
      <c r="U8" s="59"/>
      <c r="V8" s="72"/>
      <c r="W8" s="73"/>
      <c r="X8" s="110" t="e">
        <f>X9/AB11</f>
        <v>#DIV/0!</v>
      </c>
      <c r="Y8" s="106"/>
      <c r="Z8" s="56"/>
      <c r="AA8" s="74"/>
    </row>
    <row r="9" spans="1:28" ht="18" x14ac:dyDescent="0.25">
      <c r="C9" s="156" t="s">
        <v>361</v>
      </c>
      <c r="D9" s="13"/>
      <c r="E9" s="13"/>
      <c r="M9" s="36" t="s">
        <v>37</v>
      </c>
      <c r="N9" s="36"/>
      <c r="O9" s="451">
        <v>0</v>
      </c>
      <c r="Q9" s="75"/>
      <c r="R9" s="76" t="s">
        <v>15</v>
      </c>
      <c r="S9" s="59"/>
      <c r="T9" s="77" t="s">
        <v>15</v>
      </c>
      <c r="U9" s="59"/>
      <c r="V9" s="171" t="s">
        <v>103</v>
      </c>
      <c r="W9" s="79"/>
      <c r="X9" s="102">
        <f>SUM(Z14:Z165)</f>
        <v>0</v>
      </c>
      <c r="Y9" s="61"/>
      <c r="Z9" s="80" t="s">
        <v>52</v>
      </c>
      <c r="AA9" s="81"/>
      <c r="AB9" s="113"/>
    </row>
    <row r="10" spans="1:28" ht="18" x14ac:dyDescent="0.25">
      <c r="C10" s="18" t="s">
        <v>683</v>
      </c>
      <c r="D10" s="13"/>
      <c r="E10" s="13"/>
      <c r="M10" s="17" t="s">
        <v>38</v>
      </c>
      <c r="O10" s="452">
        <v>0</v>
      </c>
      <c r="Q10" s="75"/>
      <c r="R10" s="76"/>
      <c r="S10" s="59"/>
      <c r="T10" s="77"/>
      <c r="U10" s="59"/>
      <c r="V10" s="78"/>
      <c r="W10" s="79"/>
      <c r="X10" s="102"/>
      <c r="Y10" s="61"/>
      <c r="Z10" s="80"/>
      <c r="AA10" s="81"/>
      <c r="AB10" s="113"/>
    </row>
    <row r="11" spans="1:28" ht="13.5" thickBot="1" x14ac:dyDescent="0.25">
      <c r="C11" s="17" t="s">
        <v>36</v>
      </c>
      <c r="D11" s="8"/>
      <c r="E11" s="8"/>
      <c r="M11" s="17" t="s">
        <v>54</v>
      </c>
      <c r="O11" s="452">
        <v>0</v>
      </c>
      <c r="Q11" s="82"/>
      <c r="R11" s="83"/>
      <c r="S11" s="84"/>
      <c r="T11" s="85"/>
      <c r="U11" s="84"/>
      <c r="V11" s="84"/>
      <c r="W11" s="84"/>
      <c r="X11" s="85"/>
      <c r="Y11" s="85"/>
      <c r="Z11" s="108"/>
      <c r="AA11" s="81"/>
      <c r="AB11" s="114">
        <f>SUM(AB14:AB165)</f>
        <v>0</v>
      </c>
    </row>
    <row r="12" spans="1:28" s="38" customFormat="1" ht="13.5" thickBot="1" x14ac:dyDescent="0.25">
      <c r="A12" s="155"/>
      <c r="B12" s="340"/>
      <c r="C12" s="17"/>
      <c r="F12" s="39"/>
      <c r="G12" s="39"/>
      <c r="H12" s="39"/>
      <c r="I12" s="39"/>
      <c r="M12" s="19" t="s">
        <v>39</v>
      </c>
      <c r="N12" s="40"/>
      <c r="O12" s="453">
        <f>SUM(O9:O11)</f>
        <v>0</v>
      </c>
      <c r="Q12" s="86"/>
      <c r="R12" s="87"/>
      <c r="S12"/>
      <c r="T12" s="65"/>
      <c r="U12"/>
      <c r="V12"/>
      <c r="W12" s="3"/>
      <c r="X12" s="65"/>
      <c r="Y12" s="65"/>
      <c r="Z12" s="23"/>
      <c r="AA12" s="81"/>
      <c r="AB12" s="113"/>
    </row>
    <row r="13" spans="1:28" s="1" customFormat="1" ht="38.25" x14ac:dyDescent="0.2">
      <c r="A13" s="304" t="s">
        <v>301</v>
      </c>
      <c r="B13" s="318" t="s">
        <v>7</v>
      </c>
      <c r="C13" s="124" t="s">
        <v>33</v>
      </c>
      <c r="D13" s="125" t="s">
        <v>34</v>
      </c>
      <c r="E13" s="124" t="s">
        <v>9</v>
      </c>
      <c r="F13" s="126" t="s">
        <v>23</v>
      </c>
      <c r="G13" s="126" t="s">
        <v>8</v>
      </c>
      <c r="H13" s="126" t="s">
        <v>24</v>
      </c>
      <c r="I13" s="127" t="s">
        <v>25</v>
      </c>
      <c r="J13" s="127" t="s">
        <v>26</v>
      </c>
      <c r="K13" s="127" t="s">
        <v>27</v>
      </c>
      <c r="L13" s="127"/>
      <c r="M13" s="128" t="s">
        <v>40</v>
      </c>
      <c r="N13" s="129" t="s">
        <v>41</v>
      </c>
      <c r="O13" s="130" t="s">
        <v>42</v>
      </c>
      <c r="P13" s="131" t="s">
        <v>16</v>
      </c>
      <c r="Q13" s="3"/>
      <c r="R13" s="90" t="s">
        <v>43</v>
      </c>
      <c r="S13" s="38"/>
      <c r="T13" s="90" t="s">
        <v>44</v>
      </c>
      <c r="U13" s="38"/>
      <c r="V13" s="90" t="s">
        <v>45</v>
      </c>
      <c r="W13" s="88"/>
      <c r="X13" s="90" t="s">
        <v>46</v>
      </c>
      <c r="Y13" s="89"/>
      <c r="Z13" s="90" t="s">
        <v>47</v>
      </c>
      <c r="AA13" s="109"/>
      <c r="AB13" s="115"/>
    </row>
    <row r="14" spans="1:28" x14ac:dyDescent="0.2">
      <c r="A14" s="168"/>
      <c r="B14" s="326">
        <v>570427</v>
      </c>
      <c r="C14" s="327" t="s">
        <v>362</v>
      </c>
      <c r="D14" s="328" t="s">
        <v>216</v>
      </c>
      <c r="E14" s="328" t="s">
        <v>74</v>
      </c>
      <c r="F14" s="329">
        <v>7.5</v>
      </c>
      <c r="G14" s="329" t="s">
        <v>77</v>
      </c>
      <c r="H14" s="329" t="s">
        <v>221</v>
      </c>
      <c r="I14" s="330" t="s">
        <v>20</v>
      </c>
      <c r="J14" s="330" t="s">
        <v>18</v>
      </c>
      <c r="K14" s="331">
        <v>69</v>
      </c>
      <c r="L14" s="331" t="s">
        <v>79</v>
      </c>
      <c r="M14" s="199">
        <v>8320</v>
      </c>
      <c r="N14" s="183"/>
      <c r="O14" s="199">
        <f>M14*(1-$O$12)</f>
        <v>8320</v>
      </c>
      <c r="P14" s="184"/>
      <c r="Q14" s="194"/>
      <c r="R14" s="195" t="str">
        <f t="shared" ref="R14:R74" si="0">IF(ISBLANK(R$8),IF(ISBLANK(T$8),IF(ISBLANK(V$8),"-",O14+V$8),(O14*(1+T$8))),((M14)*(1-R$8)))</f>
        <v>-</v>
      </c>
      <c r="S14" s="119"/>
      <c r="T14" s="197" t="str">
        <f>IFERROR(R14-O14,"")</f>
        <v/>
      </c>
      <c r="U14" s="119"/>
      <c r="V14" s="121" t="str">
        <f>IFERROR(T14/R14,"")</f>
        <v/>
      </c>
      <c r="W14" s="119"/>
      <c r="X14" s="122"/>
      <c r="Y14" s="123"/>
      <c r="Z14" s="120" t="str">
        <f>IFERROR(X14*T14,"")</f>
        <v/>
      </c>
      <c r="AA14" s="118"/>
      <c r="AB14" s="116" t="str">
        <f>IFERROR(X14*R14,"")</f>
        <v/>
      </c>
    </row>
    <row r="15" spans="1:28" x14ac:dyDescent="0.2">
      <c r="A15" s="168"/>
      <c r="B15" s="326">
        <v>570428</v>
      </c>
      <c r="C15" s="327" t="s">
        <v>363</v>
      </c>
      <c r="D15" s="328" t="s">
        <v>216</v>
      </c>
      <c r="E15" s="328" t="s">
        <v>74</v>
      </c>
      <c r="F15" s="329">
        <v>8.25</v>
      </c>
      <c r="G15" s="329" t="s">
        <v>77</v>
      </c>
      <c r="H15" s="329" t="s">
        <v>221</v>
      </c>
      <c r="I15" s="330" t="s">
        <v>20</v>
      </c>
      <c r="J15" s="330" t="s">
        <v>18</v>
      </c>
      <c r="K15" s="332">
        <v>69</v>
      </c>
      <c r="L15" s="332" t="s">
        <v>79</v>
      </c>
      <c r="M15" s="199">
        <v>9485</v>
      </c>
      <c r="N15" s="185"/>
      <c r="O15" s="199">
        <f>M15*(1-$O$12)</f>
        <v>9485</v>
      </c>
      <c r="P15" s="184"/>
      <c r="Q15" s="194"/>
      <c r="R15" s="195" t="str">
        <f t="shared" si="0"/>
        <v>-</v>
      </c>
      <c r="S15" s="119"/>
      <c r="T15" s="197" t="str">
        <f t="shared" ref="T15:T75" si="1">IFERROR(R15-O15,"")</f>
        <v/>
      </c>
      <c r="U15" s="119"/>
      <c r="V15" s="121" t="str">
        <f t="shared" ref="V15:V75" si="2">IFERROR(T15/R15,"")</f>
        <v/>
      </c>
      <c r="W15" s="119"/>
      <c r="X15" s="122"/>
      <c r="Y15" s="123"/>
      <c r="Z15" s="120" t="str">
        <f t="shared" ref="Z15:Z75" si="3">IFERROR(X15*T15,"")</f>
        <v/>
      </c>
      <c r="AA15" s="118"/>
      <c r="AB15" s="116" t="str">
        <f t="shared" ref="AB15:AB75" si="4">IFERROR(X15*R15,"")</f>
        <v/>
      </c>
    </row>
    <row r="16" spans="1:28" x14ac:dyDescent="0.2">
      <c r="A16" s="168"/>
      <c r="B16" s="326">
        <v>555770</v>
      </c>
      <c r="C16" s="327" t="s">
        <v>57</v>
      </c>
      <c r="D16" s="328" t="s">
        <v>216</v>
      </c>
      <c r="E16" s="328" t="s">
        <v>75</v>
      </c>
      <c r="F16" s="329">
        <v>8.5</v>
      </c>
      <c r="G16" s="329" t="s">
        <v>77</v>
      </c>
      <c r="H16" s="329" t="s">
        <v>222</v>
      </c>
      <c r="I16" s="330" t="s">
        <v>17</v>
      </c>
      <c r="J16" s="330" t="s">
        <v>20</v>
      </c>
      <c r="K16" s="332">
        <v>69</v>
      </c>
      <c r="L16" s="332" t="s">
        <v>79</v>
      </c>
      <c r="M16" s="199">
        <v>7101</v>
      </c>
      <c r="N16" s="185"/>
      <c r="O16" s="199">
        <f t="shared" ref="O16:O76" si="5">M16*(1-$O$12)</f>
        <v>7101</v>
      </c>
      <c r="P16" s="184"/>
      <c r="Q16" s="194"/>
      <c r="R16" s="195" t="str">
        <f t="shared" si="0"/>
        <v>-</v>
      </c>
      <c r="S16" s="119"/>
      <c r="T16" s="197" t="str">
        <f t="shared" si="1"/>
        <v/>
      </c>
      <c r="U16" s="119"/>
      <c r="V16" s="121" t="str">
        <f t="shared" si="2"/>
        <v/>
      </c>
      <c r="W16" s="119"/>
      <c r="X16" s="122"/>
      <c r="Y16" s="123"/>
      <c r="Z16" s="120" t="str">
        <f t="shared" si="3"/>
        <v/>
      </c>
      <c r="AA16" s="118"/>
      <c r="AB16" s="116" t="str">
        <f t="shared" si="4"/>
        <v/>
      </c>
    </row>
    <row r="17" spans="1:110" x14ac:dyDescent="0.2">
      <c r="A17" s="168"/>
      <c r="B17" s="326">
        <v>555771</v>
      </c>
      <c r="C17" s="327" t="s">
        <v>364</v>
      </c>
      <c r="D17" s="328" t="s">
        <v>216</v>
      </c>
      <c r="E17" s="328" t="s">
        <v>76</v>
      </c>
      <c r="F17" s="329">
        <v>8.5</v>
      </c>
      <c r="G17" s="329" t="s">
        <v>77</v>
      </c>
      <c r="H17" s="329" t="s">
        <v>222</v>
      </c>
      <c r="I17" s="330" t="s">
        <v>17</v>
      </c>
      <c r="J17" s="330" t="s">
        <v>20</v>
      </c>
      <c r="K17" s="332">
        <v>73</v>
      </c>
      <c r="L17" s="332" t="s">
        <v>80</v>
      </c>
      <c r="M17" s="199">
        <v>7372</v>
      </c>
      <c r="N17" s="185"/>
      <c r="O17" s="199">
        <f t="shared" si="5"/>
        <v>7372</v>
      </c>
      <c r="P17" s="184"/>
      <c r="Q17" s="194"/>
      <c r="R17" s="195" t="str">
        <f t="shared" si="0"/>
        <v>-</v>
      </c>
      <c r="S17" s="119"/>
      <c r="T17" s="197" t="str">
        <f t="shared" si="1"/>
        <v/>
      </c>
      <c r="U17" s="119"/>
      <c r="V17" s="121" t="str">
        <f t="shared" si="2"/>
        <v/>
      </c>
      <c r="W17" s="119"/>
      <c r="X17" s="122"/>
      <c r="Y17" s="123"/>
      <c r="Z17" s="120" t="str">
        <f t="shared" si="3"/>
        <v/>
      </c>
      <c r="AA17" s="118"/>
      <c r="AB17" s="116" t="str">
        <f t="shared" si="4"/>
        <v/>
      </c>
    </row>
    <row r="18" spans="1:110" x14ac:dyDescent="0.2">
      <c r="A18" s="168"/>
      <c r="B18" s="326">
        <v>570304</v>
      </c>
      <c r="C18" s="327" t="s">
        <v>365</v>
      </c>
      <c r="D18" s="328" t="s">
        <v>216</v>
      </c>
      <c r="E18" s="328" t="s">
        <v>75</v>
      </c>
      <c r="F18" s="329">
        <v>9.5</v>
      </c>
      <c r="G18" s="329" t="s">
        <v>77</v>
      </c>
      <c r="H18" s="329" t="s">
        <v>222</v>
      </c>
      <c r="I18" s="330" t="s">
        <v>19</v>
      </c>
      <c r="J18" s="330" t="s">
        <v>20</v>
      </c>
      <c r="K18" s="332">
        <v>71</v>
      </c>
      <c r="L18" s="332" t="s">
        <v>80</v>
      </c>
      <c r="M18" s="199">
        <v>10217</v>
      </c>
      <c r="N18" s="186"/>
      <c r="O18" s="199">
        <f t="shared" si="5"/>
        <v>10217</v>
      </c>
      <c r="P18" s="187"/>
      <c r="Q18" s="194"/>
      <c r="R18" s="195" t="str">
        <f t="shared" si="0"/>
        <v>-</v>
      </c>
      <c r="S18" s="119"/>
      <c r="T18" s="197" t="str">
        <f t="shared" si="1"/>
        <v/>
      </c>
      <c r="U18" s="119"/>
      <c r="V18" s="121" t="str">
        <f t="shared" si="2"/>
        <v/>
      </c>
      <c r="W18" s="119"/>
      <c r="X18" s="122"/>
      <c r="Y18" s="123"/>
      <c r="Z18" s="120" t="str">
        <f t="shared" si="3"/>
        <v/>
      </c>
      <c r="AA18" s="118"/>
      <c r="AB18" s="116" t="str">
        <f t="shared" si="4"/>
        <v/>
      </c>
    </row>
    <row r="19" spans="1:110" x14ac:dyDescent="0.2">
      <c r="A19" s="168"/>
      <c r="B19" s="326">
        <v>568335</v>
      </c>
      <c r="C19" s="327" t="s">
        <v>366</v>
      </c>
      <c r="D19" s="328" t="s">
        <v>216</v>
      </c>
      <c r="E19" s="328" t="s">
        <v>76</v>
      </c>
      <c r="F19" s="329">
        <v>9.5</v>
      </c>
      <c r="G19" s="329" t="s">
        <v>77</v>
      </c>
      <c r="H19" s="329" t="s">
        <v>222</v>
      </c>
      <c r="I19" s="330" t="s">
        <v>17</v>
      </c>
      <c r="J19" s="330" t="s">
        <v>20</v>
      </c>
      <c r="K19" s="332">
        <v>71</v>
      </c>
      <c r="L19" s="332" t="s">
        <v>79</v>
      </c>
      <c r="M19" s="199">
        <v>10542</v>
      </c>
      <c r="N19" s="185"/>
      <c r="O19" s="199">
        <f t="shared" si="5"/>
        <v>10542</v>
      </c>
      <c r="P19" s="184"/>
      <c r="Q19" s="103"/>
      <c r="R19" s="195" t="str">
        <f t="shared" si="0"/>
        <v>-</v>
      </c>
      <c r="S19" s="119"/>
      <c r="T19" s="197" t="str">
        <f t="shared" si="1"/>
        <v/>
      </c>
      <c r="U19" s="119"/>
      <c r="V19" s="121" t="str">
        <f t="shared" si="2"/>
        <v/>
      </c>
      <c r="W19" s="119"/>
      <c r="X19" s="122"/>
      <c r="Y19" s="123"/>
      <c r="Z19" s="120" t="str">
        <f t="shared" si="3"/>
        <v/>
      </c>
      <c r="AA19" s="118"/>
      <c r="AB19" s="116" t="str">
        <f t="shared" si="4"/>
        <v/>
      </c>
    </row>
    <row r="20" spans="1:110" x14ac:dyDescent="0.2">
      <c r="A20" s="168"/>
      <c r="B20" s="326">
        <v>570850</v>
      </c>
      <c r="C20" s="327" t="s">
        <v>367</v>
      </c>
      <c r="D20" s="328" t="s">
        <v>216</v>
      </c>
      <c r="E20" s="328" t="s">
        <v>74</v>
      </c>
      <c r="F20" s="329">
        <v>9.5</v>
      </c>
      <c r="G20" s="329" t="s">
        <v>77</v>
      </c>
      <c r="H20" s="329" t="s">
        <v>222</v>
      </c>
      <c r="I20" s="330" t="s">
        <v>20</v>
      </c>
      <c r="J20" s="330" t="s">
        <v>18</v>
      </c>
      <c r="K20" s="332">
        <v>70</v>
      </c>
      <c r="L20" s="332" t="s">
        <v>79</v>
      </c>
      <c r="M20" s="199">
        <v>10055</v>
      </c>
      <c r="N20" s="185"/>
      <c r="O20" s="199">
        <f t="shared" si="5"/>
        <v>10055</v>
      </c>
      <c r="P20" s="184"/>
      <c r="Q20" s="103"/>
      <c r="R20" s="195" t="str">
        <f t="shared" si="0"/>
        <v>-</v>
      </c>
      <c r="S20" s="119"/>
      <c r="T20" s="197" t="str">
        <f t="shared" si="1"/>
        <v/>
      </c>
      <c r="U20" s="119"/>
      <c r="V20" s="121" t="str">
        <f t="shared" si="2"/>
        <v/>
      </c>
      <c r="W20" s="119"/>
      <c r="X20" s="122"/>
      <c r="Y20" s="123"/>
      <c r="Z20" s="120" t="str">
        <f t="shared" si="3"/>
        <v/>
      </c>
      <c r="AA20" s="118"/>
      <c r="AB20" s="116" t="str">
        <f t="shared" si="4"/>
        <v/>
      </c>
    </row>
    <row r="21" spans="1:110" x14ac:dyDescent="0.2">
      <c r="A21" s="168"/>
      <c r="B21" s="326">
        <v>550190</v>
      </c>
      <c r="C21" s="327" t="s">
        <v>368</v>
      </c>
      <c r="D21" s="328" t="s">
        <v>216</v>
      </c>
      <c r="E21" s="328" t="s">
        <v>75</v>
      </c>
      <c r="F21" s="329">
        <v>10</v>
      </c>
      <c r="G21" s="329" t="s">
        <v>77</v>
      </c>
      <c r="H21" s="329" t="s">
        <v>222</v>
      </c>
      <c r="I21" s="330" t="s">
        <v>19</v>
      </c>
      <c r="J21" s="330" t="s">
        <v>18</v>
      </c>
      <c r="K21" s="332">
        <v>73</v>
      </c>
      <c r="L21" s="332" t="s">
        <v>80</v>
      </c>
      <c r="M21" s="199">
        <v>11491</v>
      </c>
      <c r="N21" s="188"/>
      <c r="O21" s="199">
        <f t="shared" si="5"/>
        <v>11491</v>
      </c>
      <c r="P21" s="184"/>
      <c r="Q21" s="103"/>
      <c r="R21" s="195" t="str">
        <f t="shared" si="0"/>
        <v>-</v>
      </c>
      <c r="S21" s="119"/>
      <c r="T21" s="197" t="str">
        <f t="shared" si="1"/>
        <v/>
      </c>
      <c r="U21" s="119"/>
      <c r="V21" s="121" t="str">
        <f t="shared" si="2"/>
        <v/>
      </c>
      <c r="W21" s="119"/>
      <c r="X21" s="122"/>
      <c r="Y21" s="123"/>
      <c r="Z21" s="120" t="str">
        <f t="shared" si="3"/>
        <v/>
      </c>
      <c r="AA21" s="118"/>
      <c r="AB21" s="116" t="str">
        <f t="shared" si="4"/>
        <v/>
      </c>
    </row>
    <row r="22" spans="1:110" x14ac:dyDescent="0.2">
      <c r="A22" s="168"/>
      <c r="B22" s="326">
        <v>550191</v>
      </c>
      <c r="C22" s="327" t="s">
        <v>656</v>
      </c>
      <c r="D22" s="328" t="s">
        <v>216</v>
      </c>
      <c r="E22" s="328" t="s">
        <v>76</v>
      </c>
      <c r="F22" s="329">
        <v>10</v>
      </c>
      <c r="G22" s="329" t="s">
        <v>77</v>
      </c>
      <c r="H22" s="329" t="s">
        <v>222</v>
      </c>
      <c r="I22" s="330" t="s">
        <v>17</v>
      </c>
      <c r="J22" s="330" t="s">
        <v>18</v>
      </c>
      <c r="K22" s="332">
        <v>74</v>
      </c>
      <c r="L22" s="332" t="s">
        <v>81</v>
      </c>
      <c r="M22" s="199">
        <v>11843</v>
      </c>
      <c r="N22" s="189"/>
      <c r="O22" s="199">
        <f t="shared" si="5"/>
        <v>11843</v>
      </c>
      <c r="P22" s="184"/>
      <c r="Q22" s="103"/>
      <c r="R22" s="195" t="str">
        <f t="shared" si="0"/>
        <v>-</v>
      </c>
      <c r="S22" s="119"/>
      <c r="T22" s="197" t="str">
        <f t="shared" si="1"/>
        <v/>
      </c>
      <c r="U22" s="119"/>
      <c r="V22" s="121" t="str">
        <f t="shared" si="2"/>
        <v/>
      </c>
      <c r="W22" s="119"/>
      <c r="X22" s="122"/>
      <c r="Y22" s="123"/>
      <c r="Z22" s="120" t="str">
        <f t="shared" si="3"/>
        <v/>
      </c>
      <c r="AA22" s="118"/>
      <c r="AB22" s="116" t="str">
        <f t="shared" si="4"/>
        <v/>
      </c>
    </row>
    <row r="23" spans="1:110" x14ac:dyDescent="0.2">
      <c r="A23" s="417" t="s">
        <v>682</v>
      </c>
      <c r="B23" s="326">
        <v>570758</v>
      </c>
      <c r="C23" s="327" t="s">
        <v>657</v>
      </c>
      <c r="D23" s="328" t="s">
        <v>216</v>
      </c>
      <c r="E23" s="328" t="s">
        <v>76</v>
      </c>
      <c r="F23" s="329">
        <v>10</v>
      </c>
      <c r="G23" s="329" t="s">
        <v>77</v>
      </c>
      <c r="H23" s="329" t="s">
        <v>222</v>
      </c>
      <c r="I23" s="330" t="s">
        <v>17</v>
      </c>
      <c r="J23" s="330" t="s">
        <v>18</v>
      </c>
      <c r="K23" s="332">
        <v>74</v>
      </c>
      <c r="L23" s="332" t="s">
        <v>80</v>
      </c>
      <c r="M23" s="199">
        <v>11843</v>
      </c>
      <c r="N23" s="185"/>
      <c r="O23" s="199">
        <f t="shared" si="5"/>
        <v>11843</v>
      </c>
      <c r="P23" s="184"/>
      <c r="Q23" s="103"/>
      <c r="R23" s="195" t="str">
        <f t="shared" si="0"/>
        <v>-</v>
      </c>
      <c r="S23" s="119"/>
      <c r="T23" s="197" t="str">
        <f t="shared" si="1"/>
        <v/>
      </c>
      <c r="U23" s="119"/>
      <c r="V23" s="121" t="str">
        <f t="shared" si="2"/>
        <v/>
      </c>
      <c r="W23" s="119"/>
      <c r="X23" s="122"/>
      <c r="Y23" s="123"/>
      <c r="Z23" s="120" t="str">
        <f t="shared" si="3"/>
        <v/>
      </c>
      <c r="AA23" s="118"/>
      <c r="AB23" s="116" t="str">
        <f t="shared" si="4"/>
        <v/>
      </c>
    </row>
    <row r="24" spans="1:110" x14ac:dyDescent="0.2">
      <c r="A24" s="168"/>
      <c r="B24" s="326">
        <v>570851</v>
      </c>
      <c r="C24" s="327" t="s">
        <v>369</v>
      </c>
      <c r="D24" s="328" t="s">
        <v>216</v>
      </c>
      <c r="E24" s="328" t="s">
        <v>74</v>
      </c>
      <c r="F24" s="329">
        <v>205</v>
      </c>
      <c r="G24" s="329" t="s">
        <v>223</v>
      </c>
      <c r="H24" s="329" t="s">
        <v>222</v>
      </c>
      <c r="I24" s="330" t="s">
        <v>20</v>
      </c>
      <c r="J24" s="330" t="s">
        <v>18</v>
      </c>
      <c r="K24" s="332">
        <v>71</v>
      </c>
      <c r="L24" s="332" t="s">
        <v>80</v>
      </c>
      <c r="M24" s="199">
        <v>9269</v>
      </c>
      <c r="N24" s="189"/>
      <c r="O24" s="199">
        <f t="shared" si="5"/>
        <v>9269</v>
      </c>
      <c r="P24" s="184"/>
      <c r="Q24" s="103"/>
      <c r="R24" s="195" t="str">
        <f t="shared" si="0"/>
        <v>-</v>
      </c>
      <c r="S24" s="119"/>
      <c r="T24" s="197" t="str">
        <f t="shared" si="1"/>
        <v/>
      </c>
      <c r="U24" s="119"/>
      <c r="V24" s="121" t="str">
        <f t="shared" si="2"/>
        <v/>
      </c>
      <c r="W24" s="119"/>
      <c r="X24" s="122"/>
      <c r="Y24" s="123"/>
      <c r="Z24" s="120" t="str">
        <f t="shared" si="3"/>
        <v/>
      </c>
      <c r="AA24" s="118"/>
      <c r="AB24" s="116" t="str">
        <f t="shared" si="4"/>
        <v/>
      </c>
    </row>
    <row r="25" spans="1:110" s="9" customFormat="1" x14ac:dyDescent="0.2">
      <c r="A25" s="168"/>
      <c r="B25" s="326">
        <v>570384</v>
      </c>
      <c r="C25" s="327" t="s">
        <v>370</v>
      </c>
      <c r="D25" s="328" t="s">
        <v>216</v>
      </c>
      <c r="E25" s="328" t="s">
        <v>75</v>
      </c>
      <c r="F25" s="329">
        <v>205</v>
      </c>
      <c r="G25" s="329" t="s">
        <v>224</v>
      </c>
      <c r="H25" s="329" t="s">
        <v>222</v>
      </c>
      <c r="I25" s="330" t="s">
        <v>19</v>
      </c>
      <c r="J25" s="330" t="s">
        <v>18</v>
      </c>
      <c r="K25" s="332">
        <v>73</v>
      </c>
      <c r="L25" s="332" t="s">
        <v>80</v>
      </c>
      <c r="M25" s="199">
        <v>8835</v>
      </c>
      <c r="N25" s="185"/>
      <c r="O25" s="199">
        <f t="shared" si="5"/>
        <v>8835</v>
      </c>
      <c r="P25" s="184"/>
      <c r="Q25" s="103"/>
      <c r="R25" s="195" t="str">
        <f t="shared" si="0"/>
        <v>-</v>
      </c>
      <c r="S25" s="119"/>
      <c r="T25" s="197" t="str">
        <f t="shared" si="1"/>
        <v/>
      </c>
      <c r="U25" s="119"/>
      <c r="V25" s="121" t="str">
        <f t="shared" si="2"/>
        <v/>
      </c>
      <c r="W25" s="119"/>
      <c r="X25" s="122"/>
      <c r="Y25" s="123"/>
      <c r="Z25" s="120" t="str">
        <f t="shared" si="3"/>
        <v/>
      </c>
      <c r="AA25" s="118"/>
      <c r="AB25" s="116" t="str">
        <f t="shared" si="4"/>
        <v/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1:110" x14ac:dyDescent="0.2">
      <c r="A26" s="168"/>
      <c r="B26" s="326">
        <v>567383</v>
      </c>
      <c r="C26" s="327" t="s">
        <v>371</v>
      </c>
      <c r="D26" s="328" t="s">
        <v>216</v>
      </c>
      <c r="E26" s="328" t="s">
        <v>76</v>
      </c>
      <c r="F26" s="329">
        <v>205</v>
      </c>
      <c r="G26" s="329" t="s">
        <v>224</v>
      </c>
      <c r="H26" s="329" t="s">
        <v>222</v>
      </c>
      <c r="I26" s="330" t="s">
        <v>19</v>
      </c>
      <c r="J26" s="330" t="s">
        <v>18</v>
      </c>
      <c r="K26" s="332">
        <v>73</v>
      </c>
      <c r="L26" s="332" t="s">
        <v>79</v>
      </c>
      <c r="M26" s="199">
        <v>9106</v>
      </c>
      <c r="N26" s="189"/>
      <c r="O26" s="199">
        <f t="shared" si="5"/>
        <v>9106</v>
      </c>
      <c r="P26" s="184"/>
      <c r="Q26" s="103"/>
      <c r="R26" s="195" t="str">
        <f t="shared" si="0"/>
        <v>-</v>
      </c>
      <c r="S26" s="119"/>
      <c r="T26" s="197" t="str">
        <f t="shared" si="1"/>
        <v/>
      </c>
      <c r="U26" s="119"/>
      <c r="V26" s="121" t="str">
        <f t="shared" si="2"/>
        <v/>
      </c>
      <c r="W26" s="119"/>
      <c r="X26" s="122"/>
      <c r="Y26" s="123"/>
      <c r="Z26" s="120" t="str">
        <f t="shared" si="3"/>
        <v/>
      </c>
      <c r="AA26" s="118"/>
      <c r="AB26" s="116" t="str">
        <f t="shared" si="4"/>
        <v/>
      </c>
    </row>
    <row r="27" spans="1:110" x14ac:dyDescent="0.2">
      <c r="A27" s="168"/>
      <c r="B27" s="326">
        <v>570374</v>
      </c>
      <c r="C27" s="327" t="s">
        <v>372</v>
      </c>
      <c r="D27" s="328" t="s">
        <v>216</v>
      </c>
      <c r="E27" s="328" t="s">
        <v>75</v>
      </c>
      <c r="F27" s="329">
        <v>215</v>
      </c>
      <c r="G27" s="329" t="s">
        <v>224</v>
      </c>
      <c r="H27" s="329" t="s">
        <v>222</v>
      </c>
      <c r="I27" s="330" t="s">
        <v>19</v>
      </c>
      <c r="J27" s="330" t="s">
        <v>18</v>
      </c>
      <c r="K27" s="332">
        <v>72</v>
      </c>
      <c r="L27" s="332" t="s">
        <v>80</v>
      </c>
      <c r="M27" s="199">
        <v>8158</v>
      </c>
      <c r="N27" s="189"/>
      <c r="O27" s="199">
        <f t="shared" si="5"/>
        <v>8158</v>
      </c>
      <c r="P27" s="184"/>
      <c r="Q27" s="103"/>
      <c r="R27" s="195" t="str">
        <f t="shared" si="0"/>
        <v>-</v>
      </c>
      <c r="S27" s="119"/>
      <c r="T27" s="197" t="str">
        <f t="shared" si="1"/>
        <v/>
      </c>
      <c r="U27" s="119"/>
      <c r="V27" s="121" t="str">
        <f t="shared" si="2"/>
        <v/>
      </c>
      <c r="W27" s="119"/>
      <c r="X27" s="122"/>
      <c r="Y27" s="123"/>
      <c r="Z27" s="120" t="str">
        <f t="shared" si="3"/>
        <v/>
      </c>
      <c r="AA27" s="118"/>
      <c r="AB27" s="116" t="str">
        <f t="shared" si="4"/>
        <v/>
      </c>
    </row>
    <row r="28" spans="1:110" x14ac:dyDescent="0.2">
      <c r="A28" s="168"/>
      <c r="B28" s="326">
        <v>568096</v>
      </c>
      <c r="C28" s="327" t="s">
        <v>373</v>
      </c>
      <c r="D28" s="328" t="s">
        <v>216</v>
      </c>
      <c r="E28" s="328" t="s">
        <v>76</v>
      </c>
      <c r="F28" s="329">
        <v>215</v>
      </c>
      <c r="G28" s="329" t="s">
        <v>224</v>
      </c>
      <c r="H28" s="329" t="s">
        <v>222</v>
      </c>
      <c r="I28" s="330" t="s">
        <v>19</v>
      </c>
      <c r="J28" s="330" t="s">
        <v>18</v>
      </c>
      <c r="K28" s="332">
        <v>73</v>
      </c>
      <c r="L28" s="332" t="s">
        <v>79</v>
      </c>
      <c r="M28" s="199">
        <v>8374</v>
      </c>
      <c r="N28" s="185"/>
      <c r="O28" s="199">
        <f t="shared" si="5"/>
        <v>8374</v>
      </c>
      <c r="P28" s="184"/>
      <c r="Q28" s="103"/>
      <c r="R28" s="195" t="str">
        <f t="shared" si="0"/>
        <v>-</v>
      </c>
      <c r="S28" s="119"/>
      <c r="T28" s="197" t="str">
        <f t="shared" si="1"/>
        <v/>
      </c>
      <c r="U28" s="119"/>
      <c r="V28" s="121" t="str">
        <f t="shared" si="2"/>
        <v/>
      </c>
      <c r="W28" s="119"/>
      <c r="X28" s="122"/>
      <c r="Y28" s="123"/>
      <c r="Z28" s="120" t="str">
        <f t="shared" si="3"/>
        <v/>
      </c>
      <c r="AA28" s="118"/>
      <c r="AB28" s="116" t="str">
        <f t="shared" si="4"/>
        <v/>
      </c>
    </row>
    <row r="29" spans="1:110" x14ac:dyDescent="0.2">
      <c r="A29" s="168"/>
      <c r="B29" s="326">
        <v>570852</v>
      </c>
      <c r="C29" s="327" t="s">
        <v>374</v>
      </c>
      <c r="D29" s="328" t="s">
        <v>216</v>
      </c>
      <c r="E29" s="328" t="s">
        <v>74</v>
      </c>
      <c r="F29" s="329">
        <v>215</v>
      </c>
      <c r="G29" s="329" t="s">
        <v>224</v>
      </c>
      <c r="H29" s="329" t="s">
        <v>222</v>
      </c>
      <c r="I29" s="330" t="s">
        <v>20</v>
      </c>
      <c r="J29" s="330" t="s">
        <v>20</v>
      </c>
      <c r="K29" s="332">
        <v>69</v>
      </c>
      <c r="L29" s="332" t="s">
        <v>79</v>
      </c>
      <c r="M29" s="199">
        <v>8943</v>
      </c>
      <c r="N29" s="185"/>
      <c r="O29" s="199">
        <f t="shared" si="5"/>
        <v>8943</v>
      </c>
      <c r="P29" s="184"/>
      <c r="Q29" s="103"/>
      <c r="R29" s="195" t="str">
        <f t="shared" si="0"/>
        <v>-</v>
      </c>
      <c r="S29" s="119"/>
      <c r="T29" s="197" t="str">
        <f t="shared" si="1"/>
        <v/>
      </c>
      <c r="U29" s="119"/>
      <c r="V29" s="121" t="str">
        <f t="shared" si="2"/>
        <v/>
      </c>
      <c r="W29" s="119"/>
      <c r="X29" s="122"/>
      <c r="Y29" s="123"/>
      <c r="Z29" s="120" t="str">
        <f t="shared" si="3"/>
        <v/>
      </c>
      <c r="AA29" s="118"/>
      <c r="AB29" s="116" t="str">
        <f t="shared" si="4"/>
        <v/>
      </c>
    </row>
    <row r="30" spans="1:110" x14ac:dyDescent="0.2">
      <c r="A30" s="168"/>
      <c r="B30" s="326">
        <v>570388</v>
      </c>
      <c r="C30" s="327" t="s">
        <v>375</v>
      </c>
      <c r="D30" s="328" t="s">
        <v>216</v>
      </c>
      <c r="E30" s="328" t="s">
        <v>75</v>
      </c>
      <c r="F30" s="329">
        <v>225</v>
      </c>
      <c r="G30" s="329" t="s">
        <v>224</v>
      </c>
      <c r="H30" s="329" t="s">
        <v>222</v>
      </c>
      <c r="I30" s="330" t="s">
        <v>17</v>
      </c>
      <c r="J30" s="330" t="s">
        <v>18</v>
      </c>
      <c r="K30" s="332">
        <v>72</v>
      </c>
      <c r="L30" s="332" t="s">
        <v>80</v>
      </c>
      <c r="M30" s="199">
        <v>9675</v>
      </c>
      <c r="N30" s="185"/>
      <c r="O30" s="199">
        <f t="shared" si="5"/>
        <v>9675</v>
      </c>
      <c r="P30" s="184"/>
      <c r="Q30" s="103"/>
      <c r="R30" s="195" t="str">
        <f t="shared" si="0"/>
        <v>-</v>
      </c>
      <c r="S30" s="119"/>
      <c r="T30" s="197" t="str">
        <f t="shared" si="1"/>
        <v/>
      </c>
      <c r="U30" s="119"/>
      <c r="V30" s="121" t="str">
        <f t="shared" si="2"/>
        <v/>
      </c>
      <c r="W30" s="119"/>
      <c r="X30" s="122"/>
      <c r="Y30" s="123"/>
      <c r="Z30" s="120" t="str">
        <f t="shared" si="3"/>
        <v/>
      </c>
      <c r="AA30" s="118"/>
      <c r="AB30" s="116" t="str">
        <f t="shared" si="4"/>
        <v/>
      </c>
    </row>
    <row r="31" spans="1:110" x14ac:dyDescent="0.2">
      <c r="A31" s="168"/>
      <c r="B31" s="326">
        <v>568321</v>
      </c>
      <c r="C31" s="327" t="s">
        <v>376</v>
      </c>
      <c r="D31" s="328" t="s">
        <v>216</v>
      </c>
      <c r="E31" s="328" t="s">
        <v>76</v>
      </c>
      <c r="F31" s="329">
        <v>225</v>
      </c>
      <c r="G31" s="329" t="s">
        <v>224</v>
      </c>
      <c r="H31" s="329" t="s">
        <v>222</v>
      </c>
      <c r="I31" s="330" t="s">
        <v>17</v>
      </c>
      <c r="J31" s="330" t="s">
        <v>18</v>
      </c>
      <c r="K31" s="332">
        <v>74</v>
      </c>
      <c r="L31" s="332" t="s">
        <v>80</v>
      </c>
      <c r="M31" s="199">
        <v>9946</v>
      </c>
      <c r="N31" s="189"/>
      <c r="O31" s="199">
        <f t="shared" si="5"/>
        <v>9946</v>
      </c>
      <c r="P31" s="184"/>
      <c r="Q31" s="174"/>
      <c r="R31" s="195" t="str">
        <f t="shared" si="0"/>
        <v>-</v>
      </c>
      <c r="S31" s="119"/>
      <c r="T31" s="197" t="str">
        <f t="shared" si="1"/>
        <v/>
      </c>
      <c r="U31" s="119"/>
      <c r="V31" s="121" t="str">
        <f t="shared" si="2"/>
        <v/>
      </c>
      <c r="W31" s="119"/>
      <c r="X31" s="122"/>
      <c r="Y31" s="123"/>
      <c r="Z31" s="120" t="str">
        <f t="shared" si="3"/>
        <v/>
      </c>
      <c r="AA31" s="118"/>
      <c r="AB31" s="116" t="str">
        <f t="shared" si="4"/>
        <v/>
      </c>
    </row>
    <row r="32" spans="1:110" s="9" customFormat="1" x14ac:dyDescent="0.2">
      <c r="A32" s="168"/>
      <c r="B32" s="326">
        <v>570199</v>
      </c>
      <c r="C32" s="327" t="s">
        <v>377</v>
      </c>
      <c r="D32" s="328" t="s">
        <v>216</v>
      </c>
      <c r="E32" s="328" t="s">
        <v>75</v>
      </c>
      <c r="F32" s="329">
        <v>235</v>
      </c>
      <c r="G32" s="329" t="s">
        <v>224</v>
      </c>
      <c r="H32" s="329" t="s">
        <v>222</v>
      </c>
      <c r="I32" s="330" t="s">
        <v>17</v>
      </c>
      <c r="J32" s="330" t="s">
        <v>20</v>
      </c>
      <c r="K32" s="332">
        <v>72</v>
      </c>
      <c r="L32" s="332" t="s">
        <v>80</v>
      </c>
      <c r="M32" s="199">
        <v>11057</v>
      </c>
      <c r="N32" s="185"/>
      <c r="O32" s="199">
        <f t="shared" si="5"/>
        <v>11057</v>
      </c>
      <c r="P32" s="184"/>
      <c r="Q32" s="174"/>
      <c r="R32" s="195" t="str">
        <f t="shared" si="0"/>
        <v>-</v>
      </c>
      <c r="S32" s="119"/>
      <c r="T32" s="197" t="str">
        <f t="shared" si="1"/>
        <v/>
      </c>
      <c r="U32" s="119"/>
      <c r="V32" s="121" t="str">
        <f t="shared" si="2"/>
        <v/>
      </c>
      <c r="W32" s="119"/>
      <c r="X32" s="122"/>
      <c r="Y32" s="123"/>
      <c r="Z32" s="120" t="str">
        <f t="shared" si="3"/>
        <v/>
      </c>
      <c r="AA32" s="118"/>
      <c r="AB32" s="116" t="str">
        <f t="shared" si="4"/>
        <v/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</row>
    <row r="33" spans="1:110" x14ac:dyDescent="0.2">
      <c r="A33" s="168"/>
      <c r="B33" s="326">
        <v>568323</v>
      </c>
      <c r="C33" s="327" t="s">
        <v>378</v>
      </c>
      <c r="D33" s="328" t="s">
        <v>216</v>
      </c>
      <c r="E33" s="328" t="s">
        <v>76</v>
      </c>
      <c r="F33" s="329">
        <v>235</v>
      </c>
      <c r="G33" s="329" t="s">
        <v>224</v>
      </c>
      <c r="H33" s="329" t="s">
        <v>222</v>
      </c>
      <c r="I33" s="330" t="s">
        <v>19</v>
      </c>
      <c r="J33" s="330" t="s">
        <v>18</v>
      </c>
      <c r="K33" s="332">
        <v>73</v>
      </c>
      <c r="L33" s="332" t="s">
        <v>79</v>
      </c>
      <c r="M33" s="199">
        <v>11382</v>
      </c>
      <c r="N33" s="185"/>
      <c r="O33" s="199">
        <f t="shared" si="5"/>
        <v>11382</v>
      </c>
      <c r="P33" s="184"/>
      <c r="Q33" s="103"/>
      <c r="R33" s="195" t="str">
        <f t="shared" si="0"/>
        <v>-</v>
      </c>
      <c r="S33" s="119"/>
      <c r="T33" s="197" t="str">
        <f t="shared" si="1"/>
        <v/>
      </c>
      <c r="U33" s="119"/>
      <c r="V33" s="121" t="str">
        <f t="shared" si="2"/>
        <v/>
      </c>
      <c r="W33" s="119"/>
      <c r="X33" s="122"/>
      <c r="Y33" s="123"/>
      <c r="Z33" s="120" t="str">
        <f t="shared" si="3"/>
        <v/>
      </c>
      <c r="AA33" s="118"/>
      <c r="AB33" s="116" t="str">
        <f t="shared" si="4"/>
        <v/>
      </c>
    </row>
    <row r="34" spans="1:110" s="151" customFormat="1" x14ac:dyDescent="0.2">
      <c r="A34" s="168"/>
      <c r="B34" s="326">
        <v>570853</v>
      </c>
      <c r="C34" s="327" t="s">
        <v>379</v>
      </c>
      <c r="D34" s="328" t="s">
        <v>216</v>
      </c>
      <c r="E34" s="328" t="s">
        <v>74</v>
      </c>
      <c r="F34" s="329">
        <v>235</v>
      </c>
      <c r="G34" s="329" t="s">
        <v>224</v>
      </c>
      <c r="H34" s="329" t="s">
        <v>222</v>
      </c>
      <c r="I34" s="330" t="s">
        <v>20</v>
      </c>
      <c r="J34" s="330" t="s">
        <v>18</v>
      </c>
      <c r="K34" s="332">
        <v>69</v>
      </c>
      <c r="L34" s="332" t="s">
        <v>79</v>
      </c>
      <c r="M34" s="199">
        <v>11166</v>
      </c>
      <c r="N34" s="185"/>
      <c r="O34" s="199">
        <f t="shared" si="5"/>
        <v>11166</v>
      </c>
      <c r="P34" s="184"/>
      <c r="Q34" s="103"/>
      <c r="R34" s="195" t="str">
        <f t="shared" si="0"/>
        <v>-</v>
      </c>
      <c r="S34" s="119"/>
      <c r="T34" s="197" t="str">
        <f t="shared" si="1"/>
        <v/>
      </c>
      <c r="U34" s="119"/>
      <c r="V34" s="121" t="str">
        <f t="shared" si="2"/>
        <v/>
      </c>
      <c r="W34" s="119"/>
      <c r="X34" s="122"/>
      <c r="Y34" s="123"/>
      <c r="Z34" s="120" t="str">
        <f t="shared" si="3"/>
        <v/>
      </c>
      <c r="AA34" s="118"/>
      <c r="AB34" s="116" t="str">
        <f t="shared" si="4"/>
        <v/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x14ac:dyDescent="0.2">
      <c r="A35" s="168"/>
      <c r="B35" s="326">
        <v>570331</v>
      </c>
      <c r="C35" s="327" t="s">
        <v>380</v>
      </c>
      <c r="D35" s="328" t="s">
        <v>216</v>
      </c>
      <c r="E35" s="328" t="s">
        <v>75</v>
      </c>
      <c r="F35" s="329">
        <v>245</v>
      </c>
      <c r="G35" s="329" t="s">
        <v>78</v>
      </c>
      <c r="H35" s="329" t="s">
        <v>222</v>
      </c>
      <c r="I35" s="330" t="s">
        <v>19</v>
      </c>
      <c r="J35" s="330" t="s">
        <v>18</v>
      </c>
      <c r="K35" s="332">
        <v>71</v>
      </c>
      <c r="L35" s="332" t="s">
        <v>80</v>
      </c>
      <c r="M35" s="199">
        <v>11328</v>
      </c>
      <c r="N35" s="185"/>
      <c r="O35" s="199">
        <f t="shared" si="5"/>
        <v>11328</v>
      </c>
      <c r="P35" s="184"/>
      <c r="Q35" s="103"/>
      <c r="R35" s="195" t="str">
        <f t="shared" si="0"/>
        <v>-</v>
      </c>
      <c r="S35" s="119"/>
      <c r="T35" s="197" t="str">
        <f t="shared" si="1"/>
        <v/>
      </c>
      <c r="U35" s="119"/>
      <c r="V35" s="121" t="str">
        <f t="shared" si="2"/>
        <v/>
      </c>
      <c r="W35" s="119"/>
      <c r="X35" s="122"/>
      <c r="Y35" s="123"/>
      <c r="Z35" s="120" t="str">
        <f t="shared" si="3"/>
        <v/>
      </c>
      <c r="AA35" s="118"/>
      <c r="AB35" s="116" t="str">
        <f t="shared" si="4"/>
        <v/>
      </c>
    </row>
    <row r="36" spans="1:110" x14ac:dyDescent="0.2">
      <c r="A36" s="168"/>
      <c r="B36" s="326">
        <v>567387</v>
      </c>
      <c r="C36" s="327" t="s">
        <v>381</v>
      </c>
      <c r="D36" s="328" t="s">
        <v>216</v>
      </c>
      <c r="E36" s="328" t="s">
        <v>76</v>
      </c>
      <c r="F36" s="329">
        <v>245</v>
      </c>
      <c r="G36" s="329" t="s">
        <v>78</v>
      </c>
      <c r="H36" s="329" t="s">
        <v>222</v>
      </c>
      <c r="I36" s="330" t="s">
        <v>19</v>
      </c>
      <c r="J36" s="330" t="s">
        <v>18</v>
      </c>
      <c r="K36" s="332">
        <v>73</v>
      </c>
      <c r="L36" s="332" t="s">
        <v>79</v>
      </c>
      <c r="M36" s="199">
        <v>11681</v>
      </c>
      <c r="N36" s="185"/>
      <c r="O36" s="199">
        <f t="shared" si="5"/>
        <v>11681</v>
      </c>
      <c r="P36" s="184"/>
      <c r="Q36" s="103"/>
      <c r="R36" s="195" t="str">
        <f t="shared" si="0"/>
        <v>-</v>
      </c>
      <c r="S36" s="119"/>
      <c r="T36" s="197" t="str">
        <f t="shared" si="1"/>
        <v/>
      </c>
      <c r="U36" s="119"/>
      <c r="V36" s="121" t="str">
        <f t="shared" si="2"/>
        <v/>
      </c>
      <c r="W36" s="119"/>
      <c r="X36" s="122"/>
      <c r="Y36" s="123"/>
      <c r="Z36" s="120" t="str">
        <f t="shared" si="3"/>
        <v/>
      </c>
      <c r="AA36" s="118"/>
      <c r="AB36" s="116" t="str">
        <f t="shared" si="4"/>
        <v/>
      </c>
    </row>
    <row r="37" spans="1:110" x14ac:dyDescent="0.2">
      <c r="A37" s="168"/>
      <c r="B37" s="326">
        <v>570854</v>
      </c>
      <c r="C37" s="327" t="s">
        <v>382</v>
      </c>
      <c r="D37" s="328" t="s">
        <v>216</v>
      </c>
      <c r="E37" s="328" t="s">
        <v>74</v>
      </c>
      <c r="F37" s="329">
        <v>245</v>
      </c>
      <c r="G37" s="329" t="s">
        <v>78</v>
      </c>
      <c r="H37" s="329" t="s">
        <v>222</v>
      </c>
      <c r="I37" s="330" t="s">
        <v>18</v>
      </c>
      <c r="J37" s="330" t="s">
        <v>20</v>
      </c>
      <c r="K37" s="332">
        <v>69</v>
      </c>
      <c r="L37" s="332" t="s">
        <v>79</v>
      </c>
      <c r="M37" s="199">
        <v>12277</v>
      </c>
      <c r="N37" s="185"/>
      <c r="O37" s="199">
        <f t="shared" si="5"/>
        <v>12277</v>
      </c>
      <c r="P37" s="184"/>
      <c r="Q37" s="103"/>
      <c r="R37" s="195" t="str">
        <f t="shared" si="0"/>
        <v>-</v>
      </c>
      <c r="S37" s="119"/>
      <c r="T37" s="197" t="str">
        <f t="shared" si="1"/>
        <v/>
      </c>
      <c r="U37" s="119"/>
      <c r="V37" s="121" t="str">
        <f t="shared" si="2"/>
        <v/>
      </c>
      <c r="W37" s="119"/>
      <c r="X37" s="122"/>
      <c r="Y37" s="123"/>
      <c r="Z37" s="120" t="str">
        <f t="shared" si="3"/>
        <v/>
      </c>
      <c r="AA37" s="118"/>
      <c r="AB37" s="116" t="str">
        <f t="shared" si="4"/>
        <v/>
      </c>
    </row>
    <row r="38" spans="1:110" x14ac:dyDescent="0.2">
      <c r="A38" s="168"/>
      <c r="B38" s="326">
        <v>570303</v>
      </c>
      <c r="C38" s="327" t="s">
        <v>383</v>
      </c>
      <c r="D38" s="328" t="s">
        <v>216</v>
      </c>
      <c r="E38" s="328" t="s">
        <v>75</v>
      </c>
      <c r="F38" s="329">
        <v>265</v>
      </c>
      <c r="G38" s="329" t="s">
        <v>78</v>
      </c>
      <c r="H38" s="329" t="s">
        <v>222</v>
      </c>
      <c r="I38" s="330" t="s">
        <v>20</v>
      </c>
      <c r="J38" s="330" t="s">
        <v>18</v>
      </c>
      <c r="K38" s="332">
        <v>72</v>
      </c>
      <c r="L38" s="332" t="s">
        <v>80</v>
      </c>
      <c r="M38" s="199">
        <v>12439</v>
      </c>
      <c r="N38" s="185"/>
      <c r="O38" s="199">
        <f t="shared" si="5"/>
        <v>12439</v>
      </c>
      <c r="P38" s="184"/>
      <c r="Q38" s="103"/>
      <c r="R38" s="195" t="str">
        <f t="shared" si="0"/>
        <v>-</v>
      </c>
      <c r="S38" s="119"/>
      <c r="T38" s="197" t="str">
        <f t="shared" si="1"/>
        <v/>
      </c>
      <c r="U38" s="119"/>
      <c r="V38" s="121" t="str">
        <f t="shared" si="2"/>
        <v/>
      </c>
      <c r="W38" s="119"/>
      <c r="X38" s="122"/>
      <c r="Y38" s="123"/>
      <c r="Z38" s="120" t="str">
        <f t="shared" si="3"/>
        <v/>
      </c>
      <c r="AA38" s="118"/>
      <c r="AB38" s="116" t="str">
        <f t="shared" si="4"/>
        <v/>
      </c>
    </row>
    <row r="39" spans="1:110" x14ac:dyDescent="0.2">
      <c r="A39" s="168"/>
      <c r="B39" s="326">
        <v>568327</v>
      </c>
      <c r="C39" s="327" t="s">
        <v>384</v>
      </c>
      <c r="D39" s="328" t="s">
        <v>216</v>
      </c>
      <c r="E39" s="328" t="s">
        <v>76</v>
      </c>
      <c r="F39" s="329">
        <v>265</v>
      </c>
      <c r="G39" s="329" t="s">
        <v>78</v>
      </c>
      <c r="H39" s="329" t="s">
        <v>222</v>
      </c>
      <c r="I39" s="330" t="s">
        <v>19</v>
      </c>
      <c r="J39" s="330" t="s">
        <v>19</v>
      </c>
      <c r="K39" s="332">
        <v>73</v>
      </c>
      <c r="L39" s="332" t="s">
        <v>79</v>
      </c>
      <c r="M39" s="199">
        <v>12846</v>
      </c>
      <c r="N39" s="185"/>
      <c r="O39" s="199">
        <f t="shared" si="5"/>
        <v>12846</v>
      </c>
      <c r="P39" s="184"/>
      <c r="Q39" s="147"/>
      <c r="R39" s="195" t="str">
        <f t="shared" si="0"/>
        <v>-</v>
      </c>
      <c r="S39" s="119"/>
      <c r="T39" s="197" t="str">
        <f t="shared" si="1"/>
        <v/>
      </c>
      <c r="U39" s="119"/>
      <c r="V39" s="121" t="str">
        <f t="shared" si="2"/>
        <v/>
      </c>
      <c r="W39" s="119"/>
      <c r="X39" s="122"/>
      <c r="Y39" s="123"/>
      <c r="Z39" s="120" t="str">
        <f t="shared" si="3"/>
        <v/>
      </c>
      <c r="AA39" s="118"/>
      <c r="AB39" s="116" t="str">
        <f t="shared" si="4"/>
        <v/>
      </c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</row>
    <row r="40" spans="1:110" x14ac:dyDescent="0.2">
      <c r="A40" s="168"/>
      <c r="B40" s="326">
        <v>570406</v>
      </c>
      <c r="C40" s="327" t="s">
        <v>385</v>
      </c>
      <c r="D40" s="328" t="s">
        <v>216</v>
      </c>
      <c r="E40" s="328" t="s">
        <v>75</v>
      </c>
      <c r="F40" s="329">
        <v>245</v>
      </c>
      <c r="G40" s="329" t="s">
        <v>78</v>
      </c>
      <c r="H40" s="329" t="s">
        <v>225</v>
      </c>
      <c r="I40" s="330" t="s">
        <v>17</v>
      </c>
      <c r="J40" s="330" t="s">
        <v>20</v>
      </c>
      <c r="K40" s="332">
        <v>72</v>
      </c>
      <c r="L40" s="332" t="s">
        <v>80</v>
      </c>
      <c r="M40" s="199">
        <v>11681</v>
      </c>
      <c r="N40" s="185"/>
      <c r="O40" s="199">
        <f t="shared" si="5"/>
        <v>11681</v>
      </c>
      <c r="P40" s="184"/>
      <c r="Q40" s="152"/>
      <c r="R40" s="195" t="str">
        <f t="shared" si="0"/>
        <v>-</v>
      </c>
      <c r="S40" s="119"/>
      <c r="T40" s="197" t="str">
        <f t="shared" si="1"/>
        <v/>
      </c>
      <c r="U40" s="119"/>
      <c r="V40" s="121" t="str">
        <f t="shared" si="2"/>
        <v/>
      </c>
      <c r="W40" s="119"/>
      <c r="X40" s="122"/>
      <c r="Y40" s="123"/>
      <c r="Z40" s="120" t="str">
        <f t="shared" si="3"/>
        <v/>
      </c>
      <c r="AA40" s="118"/>
      <c r="AB40" s="116" t="str">
        <f t="shared" si="4"/>
        <v/>
      </c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</row>
    <row r="41" spans="1:110" s="9" customFormat="1" x14ac:dyDescent="0.2">
      <c r="A41" s="168"/>
      <c r="B41" s="326">
        <v>568325</v>
      </c>
      <c r="C41" s="327" t="s">
        <v>386</v>
      </c>
      <c r="D41" s="328" t="s">
        <v>216</v>
      </c>
      <c r="E41" s="328" t="s">
        <v>76</v>
      </c>
      <c r="F41" s="329">
        <v>245</v>
      </c>
      <c r="G41" s="329" t="s">
        <v>78</v>
      </c>
      <c r="H41" s="329" t="s">
        <v>225</v>
      </c>
      <c r="I41" s="330" t="s">
        <v>19</v>
      </c>
      <c r="J41" s="330" t="s">
        <v>20</v>
      </c>
      <c r="K41" s="332">
        <v>74</v>
      </c>
      <c r="L41" s="332" t="s">
        <v>80</v>
      </c>
      <c r="M41" s="199">
        <v>12060</v>
      </c>
      <c r="N41" s="185"/>
      <c r="O41" s="199">
        <f t="shared" si="5"/>
        <v>12060</v>
      </c>
      <c r="P41" s="184"/>
      <c r="Q41" s="104"/>
      <c r="R41" s="195" t="str">
        <f t="shared" si="0"/>
        <v>-</v>
      </c>
      <c r="S41" s="119"/>
      <c r="T41" s="197" t="str">
        <f t="shared" si="1"/>
        <v/>
      </c>
      <c r="U41" s="119"/>
      <c r="V41" s="121" t="str">
        <f t="shared" si="2"/>
        <v/>
      </c>
      <c r="W41" s="119"/>
      <c r="X41" s="122"/>
      <c r="Y41" s="123"/>
      <c r="Z41" s="120" t="str">
        <f t="shared" si="3"/>
        <v/>
      </c>
      <c r="AA41" s="118"/>
      <c r="AB41" s="116" t="str">
        <f t="shared" si="4"/>
        <v/>
      </c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110" s="10" customFormat="1" x14ac:dyDescent="0.2">
      <c r="A42" s="168"/>
      <c r="B42" s="326">
        <v>570837</v>
      </c>
      <c r="C42" s="327" t="s">
        <v>387</v>
      </c>
      <c r="D42" s="328" t="s">
        <v>216</v>
      </c>
      <c r="E42" s="328" t="s">
        <v>74</v>
      </c>
      <c r="F42" s="329">
        <v>245</v>
      </c>
      <c r="G42" s="329" t="s">
        <v>78</v>
      </c>
      <c r="H42" s="329" t="s">
        <v>225</v>
      </c>
      <c r="I42" s="330" t="s">
        <v>20</v>
      </c>
      <c r="J42" s="330" t="s">
        <v>18</v>
      </c>
      <c r="K42" s="332">
        <v>70</v>
      </c>
      <c r="L42" s="332" t="s">
        <v>79</v>
      </c>
      <c r="M42" s="199">
        <v>12575</v>
      </c>
      <c r="N42" s="188"/>
      <c r="O42" s="199">
        <f t="shared" si="5"/>
        <v>12575</v>
      </c>
      <c r="P42" s="184"/>
      <c r="Q42" s="103"/>
      <c r="R42" s="195" t="str">
        <f t="shared" si="0"/>
        <v>-</v>
      </c>
      <c r="S42" s="119"/>
      <c r="T42" s="197" t="str">
        <f t="shared" si="1"/>
        <v/>
      </c>
      <c r="U42" s="119"/>
      <c r="V42" s="121" t="str">
        <f t="shared" si="2"/>
        <v/>
      </c>
      <c r="W42" s="119"/>
      <c r="X42" s="122"/>
      <c r="Y42" s="123"/>
      <c r="Z42" s="120" t="str">
        <f t="shared" si="3"/>
        <v/>
      </c>
      <c r="AA42" s="118"/>
      <c r="AB42" s="116" t="str">
        <f t="shared" si="4"/>
        <v/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</row>
    <row r="43" spans="1:110" s="9" customFormat="1" x14ac:dyDescent="0.2">
      <c r="A43" s="168"/>
      <c r="B43" s="326">
        <v>563232</v>
      </c>
      <c r="C43" s="327" t="s">
        <v>58</v>
      </c>
      <c r="D43" s="328" t="s">
        <v>217</v>
      </c>
      <c r="E43" s="328" t="s">
        <v>74</v>
      </c>
      <c r="F43" s="329">
        <v>265</v>
      </c>
      <c r="G43" s="329" t="s">
        <v>226</v>
      </c>
      <c r="H43" s="329" t="s">
        <v>225</v>
      </c>
      <c r="I43" s="330" t="s">
        <v>20</v>
      </c>
      <c r="J43" s="330" t="s">
        <v>20</v>
      </c>
      <c r="K43" s="332">
        <v>73</v>
      </c>
      <c r="L43" s="332" t="s">
        <v>80</v>
      </c>
      <c r="M43" s="199">
        <v>14743</v>
      </c>
      <c r="N43" s="188"/>
      <c r="O43" s="199">
        <f t="shared" si="5"/>
        <v>14743</v>
      </c>
      <c r="P43" s="184"/>
      <c r="Q43" s="104"/>
      <c r="R43" s="195" t="str">
        <f t="shared" si="0"/>
        <v>-</v>
      </c>
      <c r="S43" s="119"/>
      <c r="T43" s="197" t="str">
        <f t="shared" si="1"/>
        <v/>
      </c>
      <c r="U43" s="119"/>
      <c r="V43" s="121" t="str">
        <f t="shared" si="2"/>
        <v/>
      </c>
      <c r="W43" s="119"/>
      <c r="X43" s="122"/>
      <c r="Y43" s="123"/>
      <c r="Z43" s="120" t="str">
        <f t="shared" si="3"/>
        <v/>
      </c>
      <c r="AA43" s="118"/>
      <c r="AB43" s="116" t="str">
        <f t="shared" si="4"/>
        <v/>
      </c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110" s="9" customFormat="1" x14ac:dyDescent="0.2">
      <c r="A44" s="168"/>
      <c r="B44" s="326">
        <v>570423</v>
      </c>
      <c r="C44" s="327" t="s">
        <v>388</v>
      </c>
      <c r="D44" s="328" t="s">
        <v>216</v>
      </c>
      <c r="E44" s="328" t="s">
        <v>75</v>
      </c>
      <c r="F44" s="329">
        <v>265</v>
      </c>
      <c r="G44" s="329" t="s">
        <v>78</v>
      </c>
      <c r="H44" s="329" t="s">
        <v>225</v>
      </c>
      <c r="I44" s="330" t="s">
        <v>19</v>
      </c>
      <c r="J44" s="330" t="s">
        <v>20</v>
      </c>
      <c r="K44" s="332">
        <v>72</v>
      </c>
      <c r="L44" s="332" t="s">
        <v>80</v>
      </c>
      <c r="M44" s="199">
        <v>11437</v>
      </c>
      <c r="N44" s="185"/>
      <c r="O44" s="199">
        <f t="shared" si="5"/>
        <v>11437</v>
      </c>
      <c r="P44" s="184"/>
      <c r="Q44" s="103"/>
      <c r="R44" s="195" t="str">
        <f t="shared" si="0"/>
        <v>-</v>
      </c>
      <c r="S44" s="119"/>
      <c r="T44" s="197" t="str">
        <f t="shared" si="1"/>
        <v/>
      </c>
      <c r="U44" s="119"/>
      <c r="V44" s="121" t="str">
        <f t="shared" si="2"/>
        <v/>
      </c>
      <c r="W44" s="119"/>
      <c r="X44" s="122"/>
      <c r="Y44" s="123"/>
      <c r="Z44" s="120" t="str">
        <f t="shared" si="3"/>
        <v/>
      </c>
      <c r="AA44" s="118"/>
      <c r="AB44" s="116" t="str">
        <f t="shared" si="4"/>
        <v/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</row>
    <row r="45" spans="1:110" x14ac:dyDescent="0.2">
      <c r="A45" s="168"/>
      <c r="B45" s="326">
        <v>568329</v>
      </c>
      <c r="C45" s="327" t="s">
        <v>389</v>
      </c>
      <c r="D45" s="328" t="s">
        <v>216</v>
      </c>
      <c r="E45" s="328" t="s">
        <v>76</v>
      </c>
      <c r="F45" s="329">
        <v>265</v>
      </c>
      <c r="G45" s="329" t="s">
        <v>78</v>
      </c>
      <c r="H45" s="329" t="s">
        <v>225</v>
      </c>
      <c r="I45" s="330" t="s">
        <v>19</v>
      </c>
      <c r="J45" s="330" t="s">
        <v>18</v>
      </c>
      <c r="K45" s="332">
        <v>74</v>
      </c>
      <c r="L45" s="332" t="s">
        <v>80</v>
      </c>
      <c r="M45" s="199">
        <v>11789</v>
      </c>
      <c r="N45" s="185"/>
      <c r="O45" s="199">
        <f t="shared" si="5"/>
        <v>11789</v>
      </c>
      <c r="P45" s="184"/>
      <c r="Q45" s="103"/>
      <c r="R45" s="195" t="str">
        <f t="shared" si="0"/>
        <v>-</v>
      </c>
      <c r="S45" s="119"/>
      <c r="T45" s="197" t="str">
        <f t="shared" si="1"/>
        <v/>
      </c>
      <c r="U45" s="119"/>
      <c r="V45" s="121" t="str">
        <f t="shared" si="2"/>
        <v/>
      </c>
      <c r="W45" s="119"/>
      <c r="X45" s="122"/>
      <c r="Y45" s="123"/>
      <c r="Z45" s="120" t="str">
        <f t="shared" si="3"/>
        <v/>
      </c>
      <c r="AA45" s="118"/>
      <c r="AB45" s="116" t="str">
        <f t="shared" si="4"/>
        <v/>
      </c>
    </row>
    <row r="46" spans="1:110" s="9" customFormat="1" x14ac:dyDescent="0.2">
      <c r="A46" s="168"/>
      <c r="B46" s="326">
        <v>570838</v>
      </c>
      <c r="C46" s="327" t="s">
        <v>390</v>
      </c>
      <c r="D46" s="328" t="s">
        <v>216</v>
      </c>
      <c r="E46" s="328" t="s">
        <v>74</v>
      </c>
      <c r="F46" s="329">
        <v>265</v>
      </c>
      <c r="G46" s="329" t="s">
        <v>78</v>
      </c>
      <c r="H46" s="329" t="s">
        <v>225</v>
      </c>
      <c r="I46" s="330" t="s">
        <v>20</v>
      </c>
      <c r="J46" s="330" t="s">
        <v>18</v>
      </c>
      <c r="K46" s="332">
        <v>70</v>
      </c>
      <c r="L46" s="332" t="s">
        <v>79</v>
      </c>
      <c r="M46" s="199">
        <v>11952</v>
      </c>
      <c r="N46" s="189"/>
      <c r="O46" s="199">
        <f t="shared" si="5"/>
        <v>11952</v>
      </c>
      <c r="P46" s="184"/>
      <c r="Q46" s="103"/>
      <c r="R46" s="195" t="str">
        <f t="shared" si="0"/>
        <v>-</v>
      </c>
      <c r="S46" s="119"/>
      <c r="T46" s="197" t="str">
        <f t="shared" si="1"/>
        <v/>
      </c>
      <c r="U46" s="119"/>
      <c r="V46" s="121" t="str">
        <f t="shared" si="2"/>
        <v/>
      </c>
      <c r="W46" s="119"/>
      <c r="X46" s="122"/>
      <c r="Y46" s="123"/>
      <c r="Z46" s="120" t="str">
        <f t="shared" si="3"/>
        <v/>
      </c>
      <c r="AA46" s="118"/>
      <c r="AB46" s="116" t="str">
        <f t="shared" si="4"/>
        <v/>
      </c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</row>
    <row r="47" spans="1:110" s="9" customFormat="1" x14ac:dyDescent="0.2">
      <c r="A47" s="168"/>
      <c r="B47" s="326">
        <v>565141</v>
      </c>
      <c r="C47" s="327" t="s">
        <v>391</v>
      </c>
      <c r="D47" s="328" t="s">
        <v>219</v>
      </c>
      <c r="E47" s="328" t="s">
        <v>75</v>
      </c>
      <c r="F47" s="329">
        <v>265</v>
      </c>
      <c r="G47" s="329" t="s">
        <v>78</v>
      </c>
      <c r="H47" s="329" t="s">
        <v>225</v>
      </c>
      <c r="I47" s="330" t="s">
        <v>19</v>
      </c>
      <c r="J47" s="330" t="s">
        <v>20</v>
      </c>
      <c r="K47" s="332">
        <v>72</v>
      </c>
      <c r="L47" s="332" t="s">
        <v>80</v>
      </c>
      <c r="M47" s="199">
        <v>12494</v>
      </c>
      <c r="N47" s="185"/>
      <c r="O47" s="199">
        <f t="shared" si="5"/>
        <v>12494</v>
      </c>
      <c r="P47" s="184"/>
      <c r="Q47" s="103"/>
      <c r="R47" s="195" t="str">
        <f t="shared" si="0"/>
        <v>-</v>
      </c>
      <c r="S47" s="119"/>
      <c r="T47" s="197" t="str">
        <f t="shared" si="1"/>
        <v/>
      </c>
      <c r="U47" s="119"/>
      <c r="V47" s="121" t="str">
        <f t="shared" si="2"/>
        <v/>
      </c>
      <c r="W47" s="119"/>
      <c r="X47" s="122"/>
      <c r="Y47" s="123"/>
      <c r="Z47" s="120" t="str">
        <f t="shared" si="3"/>
        <v/>
      </c>
      <c r="AA47" s="118"/>
      <c r="AB47" s="116" t="str">
        <f t="shared" si="4"/>
        <v/>
      </c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</row>
    <row r="48" spans="1:110" x14ac:dyDescent="0.2">
      <c r="A48" s="168"/>
      <c r="B48" s="326">
        <v>566825</v>
      </c>
      <c r="C48" s="327" t="s">
        <v>392</v>
      </c>
      <c r="D48" s="328" t="s">
        <v>220</v>
      </c>
      <c r="E48" s="328" t="s">
        <v>75</v>
      </c>
      <c r="F48" s="329">
        <v>265</v>
      </c>
      <c r="G48" s="329" t="s">
        <v>78</v>
      </c>
      <c r="H48" s="329" t="s">
        <v>225</v>
      </c>
      <c r="I48" s="330" t="s">
        <v>19</v>
      </c>
      <c r="J48" s="330" t="s">
        <v>18</v>
      </c>
      <c r="K48" s="332">
        <v>71</v>
      </c>
      <c r="L48" s="332" t="s">
        <v>80</v>
      </c>
      <c r="M48" s="199">
        <v>12060</v>
      </c>
      <c r="N48" s="185"/>
      <c r="O48" s="199">
        <f t="shared" si="5"/>
        <v>12060</v>
      </c>
      <c r="P48" s="184"/>
      <c r="Q48" s="103"/>
      <c r="R48" s="195" t="str">
        <f t="shared" si="0"/>
        <v>-</v>
      </c>
      <c r="S48" s="119"/>
      <c r="T48" s="197" t="str">
        <f t="shared" si="1"/>
        <v/>
      </c>
      <c r="U48" s="119"/>
      <c r="V48" s="121" t="str">
        <f t="shared" si="2"/>
        <v/>
      </c>
      <c r="W48" s="119"/>
      <c r="X48" s="122"/>
      <c r="Y48" s="123"/>
      <c r="Z48" s="120" t="str">
        <f t="shared" si="3"/>
        <v/>
      </c>
      <c r="AA48" s="118"/>
      <c r="AB48" s="116" t="str">
        <f t="shared" si="4"/>
        <v/>
      </c>
    </row>
    <row r="49" spans="1:110" x14ac:dyDescent="0.2">
      <c r="A49" s="168"/>
      <c r="B49" s="326">
        <v>570420</v>
      </c>
      <c r="C49" s="327" t="s">
        <v>393</v>
      </c>
      <c r="D49" s="328" t="s">
        <v>216</v>
      </c>
      <c r="E49" s="328" t="s">
        <v>75</v>
      </c>
      <c r="F49" s="329">
        <v>285</v>
      </c>
      <c r="G49" s="329" t="s">
        <v>78</v>
      </c>
      <c r="H49" s="329" t="s">
        <v>225</v>
      </c>
      <c r="I49" s="330" t="s">
        <v>19</v>
      </c>
      <c r="J49" s="330" t="s">
        <v>20</v>
      </c>
      <c r="K49" s="332">
        <v>71</v>
      </c>
      <c r="L49" s="332" t="s">
        <v>80</v>
      </c>
      <c r="M49" s="199">
        <v>14228</v>
      </c>
      <c r="N49" s="185"/>
      <c r="O49" s="199">
        <f t="shared" si="5"/>
        <v>14228</v>
      </c>
      <c r="P49" s="184"/>
      <c r="Q49" s="103"/>
      <c r="R49" s="195" t="str">
        <f t="shared" si="0"/>
        <v>-</v>
      </c>
      <c r="S49" s="119"/>
      <c r="T49" s="197" t="str">
        <f t="shared" si="1"/>
        <v/>
      </c>
      <c r="U49" s="119"/>
      <c r="V49" s="121" t="str">
        <f t="shared" si="2"/>
        <v/>
      </c>
      <c r="W49" s="119"/>
      <c r="X49" s="122"/>
      <c r="Y49" s="123"/>
      <c r="Z49" s="120" t="str">
        <f t="shared" si="3"/>
        <v/>
      </c>
      <c r="AA49" s="118"/>
      <c r="AB49" s="116" t="str">
        <f t="shared" si="4"/>
        <v/>
      </c>
    </row>
    <row r="50" spans="1:110" x14ac:dyDescent="0.2">
      <c r="A50" s="168"/>
      <c r="B50" s="326">
        <v>568331</v>
      </c>
      <c r="C50" s="327" t="s">
        <v>394</v>
      </c>
      <c r="D50" s="328" t="s">
        <v>216</v>
      </c>
      <c r="E50" s="328" t="s">
        <v>76</v>
      </c>
      <c r="F50" s="329">
        <v>285</v>
      </c>
      <c r="G50" s="329" t="s">
        <v>78</v>
      </c>
      <c r="H50" s="329" t="s">
        <v>225</v>
      </c>
      <c r="I50" s="330" t="s">
        <v>19</v>
      </c>
      <c r="J50" s="330" t="s">
        <v>20</v>
      </c>
      <c r="K50" s="332">
        <v>75</v>
      </c>
      <c r="L50" s="332" t="s">
        <v>80</v>
      </c>
      <c r="M50" s="199">
        <v>14689</v>
      </c>
      <c r="N50" s="185"/>
      <c r="O50" s="199">
        <f t="shared" si="5"/>
        <v>14689</v>
      </c>
      <c r="P50" s="184"/>
      <c r="Q50" s="104"/>
      <c r="R50" s="195" t="str">
        <f t="shared" si="0"/>
        <v>-</v>
      </c>
      <c r="S50" s="119"/>
      <c r="T50" s="197" t="str">
        <f t="shared" si="1"/>
        <v/>
      </c>
      <c r="U50" s="119"/>
      <c r="V50" s="121" t="str">
        <f t="shared" si="2"/>
        <v/>
      </c>
      <c r="W50" s="119"/>
      <c r="X50" s="122"/>
      <c r="Y50" s="123"/>
      <c r="Z50" s="120" t="str">
        <f t="shared" si="3"/>
        <v/>
      </c>
      <c r="AA50" s="118"/>
      <c r="AB50" s="116" t="str">
        <f t="shared" si="4"/>
        <v/>
      </c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</row>
    <row r="51" spans="1:110" x14ac:dyDescent="0.2">
      <c r="A51" s="168"/>
      <c r="B51" s="326">
        <v>570839</v>
      </c>
      <c r="C51" s="327" t="s">
        <v>395</v>
      </c>
      <c r="D51" s="328" t="s">
        <v>216</v>
      </c>
      <c r="E51" s="328" t="s">
        <v>74</v>
      </c>
      <c r="F51" s="329">
        <v>285</v>
      </c>
      <c r="G51" s="329" t="s">
        <v>78</v>
      </c>
      <c r="H51" s="329" t="s">
        <v>225</v>
      </c>
      <c r="I51" s="330" t="s">
        <v>18</v>
      </c>
      <c r="J51" s="330" t="s">
        <v>18</v>
      </c>
      <c r="K51" s="332">
        <v>71</v>
      </c>
      <c r="L51" s="332" t="s">
        <v>80</v>
      </c>
      <c r="M51" s="199">
        <v>15122</v>
      </c>
      <c r="N51" s="185"/>
      <c r="O51" s="199">
        <f t="shared" si="5"/>
        <v>15122</v>
      </c>
      <c r="P51" s="184"/>
      <c r="Q51" s="103"/>
      <c r="R51" s="195" t="str">
        <f t="shared" si="0"/>
        <v>-</v>
      </c>
      <c r="S51" s="119"/>
      <c r="T51" s="197" t="str">
        <f t="shared" si="1"/>
        <v/>
      </c>
      <c r="U51" s="119"/>
      <c r="V51" s="121" t="str">
        <f t="shared" si="2"/>
        <v/>
      </c>
      <c r="W51" s="119"/>
      <c r="X51" s="122"/>
      <c r="Y51" s="123"/>
      <c r="Z51" s="120" t="str">
        <f t="shared" si="3"/>
        <v/>
      </c>
      <c r="AA51" s="118"/>
      <c r="AB51" s="116" t="str">
        <f t="shared" si="4"/>
        <v/>
      </c>
    </row>
    <row r="52" spans="1:110" x14ac:dyDescent="0.2">
      <c r="A52" s="168"/>
      <c r="B52" s="326">
        <v>570403</v>
      </c>
      <c r="C52" s="327" t="s">
        <v>396</v>
      </c>
      <c r="D52" s="328" t="s">
        <v>216</v>
      </c>
      <c r="E52" s="328" t="s">
        <v>75</v>
      </c>
      <c r="F52" s="329">
        <v>305</v>
      </c>
      <c r="G52" s="329" t="s">
        <v>78</v>
      </c>
      <c r="H52" s="329" t="s">
        <v>225</v>
      </c>
      <c r="I52" s="330" t="s">
        <v>19</v>
      </c>
      <c r="J52" s="330" t="s">
        <v>20</v>
      </c>
      <c r="K52" s="332">
        <v>72</v>
      </c>
      <c r="L52" s="332" t="s">
        <v>80</v>
      </c>
      <c r="M52" s="199">
        <v>17019</v>
      </c>
      <c r="N52" s="185"/>
      <c r="O52" s="199">
        <f t="shared" si="5"/>
        <v>17019</v>
      </c>
      <c r="P52" s="184"/>
      <c r="Q52" s="103"/>
      <c r="R52" s="195" t="str">
        <f t="shared" si="0"/>
        <v>-</v>
      </c>
      <c r="S52" s="119"/>
      <c r="T52" s="197" t="str">
        <f t="shared" si="1"/>
        <v/>
      </c>
      <c r="U52" s="119"/>
      <c r="V52" s="121" t="str">
        <f t="shared" si="2"/>
        <v/>
      </c>
      <c r="W52" s="119"/>
      <c r="X52" s="122"/>
      <c r="Y52" s="123"/>
      <c r="Z52" s="120" t="str">
        <f t="shared" si="3"/>
        <v/>
      </c>
      <c r="AA52" s="118"/>
      <c r="AB52" s="116" t="str">
        <f t="shared" si="4"/>
        <v/>
      </c>
    </row>
    <row r="53" spans="1:110" s="9" customFormat="1" x14ac:dyDescent="0.2">
      <c r="A53" s="168"/>
      <c r="B53" s="326">
        <v>568333</v>
      </c>
      <c r="C53" s="327" t="s">
        <v>397</v>
      </c>
      <c r="D53" s="328" t="s">
        <v>216</v>
      </c>
      <c r="E53" s="328" t="s">
        <v>76</v>
      </c>
      <c r="F53" s="329">
        <v>305</v>
      </c>
      <c r="G53" s="329" t="s">
        <v>78</v>
      </c>
      <c r="H53" s="329" t="s">
        <v>225</v>
      </c>
      <c r="I53" s="330" t="s">
        <v>19</v>
      </c>
      <c r="J53" s="330" t="s">
        <v>19</v>
      </c>
      <c r="K53" s="332">
        <v>73</v>
      </c>
      <c r="L53" s="332" t="s">
        <v>79</v>
      </c>
      <c r="M53" s="199">
        <v>17588</v>
      </c>
      <c r="N53" s="185"/>
      <c r="O53" s="199">
        <f t="shared" si="5"/>
        <v>17588</v>
      </c>
      <c r="P53" s="184"/>
      <c r="Q53" s="103"/>
      <c r="R53" s="195" t="str">
        <f t="shared" si="0"/>
        <v>-</v>
      </c>
      <c r="S53" s="119"/>
      <c r="T53" s="197" t="str">
        <f t="shared" si="1"/>
        <v/>
      </c>
      <c r="U53" s="119"/>
      <c r="V53" s="121" t="str">
        <f t="shared" si="2"/>
        <v/>
      </c>
      <c r="W53" s="119"/>
      <c r="X53" s="122"/>
      <c r="Y53" s="123"/>
      <c r="Z53" s="120" t="str">
        <f t="shared" si="3"/>
        <v/>
      </c>
      <c r="AA53" s="118"/>
      <c r="AB53" s="116" t="str">
        <f t="shared" si="4"/>
        <v/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</row>
    <row r="54" spans="1:110" s="9" customFormat="1" x14ac:dyDescent="0.2">
      <c r="A54" s="168"/>
      <c r="B54" s="326">
        <v>570320</v>
      </c>
      <c r="C54" s="327" t="s">
        <v>398</v>
      </c>
      <c r="D54" s="328" t="s">
        <v>216</v>
      </c>
      <c r="E54" s="328" t="s">
        <v>74</v>
      </c>
      <c r="F54" s="329">
        <v>435</v>
      </c>
      <c r="G54" s="329" t="s">
        <v>227</v>
      </c>
      <c r="H54" s="329" t="s">
        <v>225</v>
      </c>
      <c r="I54" s="330" t="s">
        <v>18</v>
      </c>
      <c r="J54" s="330" t="s">
        <v>20</v>
      </c>
      <c r="K54" s="332">
        <v>73</v>
      </c>
      <c r="L54" s="332" t="s">
        <v>80</v>
      </c>
      <c r="M54" s="199">
        <v>22331</v>
      </c>
      <c r="N54" s="185"/>
      <c r="O54" s="199">
        <f t="shared" si="5"/>
        <v>22331</v>
      </c>
      <c r="P54" s="184"/>
      <c r="Q54" s="147"/>
      <c r="R54" s="195" t="str">
        <f t="shared" si="0"/>
        <v>-</v>
      </c>
      <c r="S54" s="119"/>
      <c r="T54" s="197" t="str">
        <f t="shared" si="1"/>
        <v/>
      </c>
      <c r="U54" s="119"/>
      <c r="V54" s="121" t="str">
        <f t="shared" si="2"/>
        <v/>
      </c>
      <c r="W54" s="119"/>
      <c r="X54" s="122"/>
      <c r="Y54" s="123"/>
      <c r="Z54" s="120" t="str">
        <f t="shared" si="3"/>
        <v/>
      </c>
      <c r="AA54" s="118"/>
      <c r="AB54" s="116" t="str">
        <f t="shared" si="4"/>
        <v/>
      </c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</row>
    <row r="55" spans="1:110" x14ac:dyDescent="0.2">
      <c r="A55" s="168"/>
      <c r="B55" s="326">
        <v>568281</v>
      </c>
      <c r="C55" s="327" t="s">
        <v>56</v>
      </c>
      <c r="D55" s="328" t="s">
        <v>217</v>
      </c>
      <c r="E55" s="328" t="s">
        <v>74</v>
      </c>
      <c r="F55" s="329">
        <v>435</v>
      </c>
      <c r="G55" s="329" t="s">
        <v>227</v>
      </c>
      <c r="H55" s="329" t="s">
        <v>225</v>
      </c>
      <c r="I55" s="330" t="s">
        <v>21</v>
      </c>
      <c r="J55" s="330" t="s">
        <v>20</v>
      </c>
      <c r="K55" s="332">
        <v>71</v>
      </c>
      <c r="L55" s="332" t="s">
        <v>80</v>
      </c>
      <c r="M55" s="199">
        <v>22331</v>
      </c>
      <c r="N55" s="185"/>
      <c r="O55" s="199">
        <f t="shared" si="5"/>
        <v>22331</v>
      </c>
      <c r="P55" s="184"/>
      <c r="Q55" s="103"/>
      <c r="R55" s="195" t="str">
        <f t="shared" si="0"/>
        <v>-</v>
      </c>
      <c r="S55" s="119"/>
      <c r="T55" s="197" t="str">
        <f t="shared" si="1"/>
        <v/>
      </c>
      <c r="U55" s="119"/>
      <c r="V55" s="121" t="str">
        <f t="shared" si="2"/>
        <v/>
      </c>
      <c r="W55" s="119"/>
      <c r="X55" s="122"/>
      <c r="Y55" s="123"/>
      <c r="Z55" s="120" t="str">
        <f t="shared" si="3"/>
        <v/>
      </c>
      <c r="AA55" s="118"/>
      <c r="AB55" s="116" t="str">
        <f t="shared" si="4"/>
        <v/>
      </c>
    </row>
    <row r="56" spans="1:110" x14ac:dyDescent="0.2">
      <c r="A56" s="168"/>
      <c r="B56" s="326">
        <v>566821</v>
      </c>
      <c r="C56" s="327" t="s">
        <v>399</v>
      </c>
      <c r="D56" s="328" t="s">
        <v>220</v>
      </c>
      <c r="E56" s="328" t="s">
        <v>75</v>
      </c>
      <c r="F56" s="329">
        <v>12</v>
      </c>
      <c r="G56" s="329" t="s">
        <v>77</v>
      </c>
      <c r="H56" s="329" t="s">
        <v>228</v>
      </c>
      <c r="I56" s="330" t="s">
        <v>20</v>
      </c>
      <c r="J56" s="330" t="s">
        <v>18</v>
      </c>
      <c r="K56" s="332">
        <v>71</v>
      </c>
      <c r="L56" s="332" t="s">
        <v>80</v>
      </c>
      <c r="M56" s="199">
        <v>17534</v>
      </c>
      <c r="N56" s="185"/>
      <c r="O56" s="199">
        <f t="shared" si="5"/>
        <v>17534</v>
      </c>
      <c r="P56" s="184"/>
      <c r="Q56" s="103"/>
      <c r="R56" s="195" t="str">
        <f t="shared" si="0"/>
        <v>-</v>
      </c>
      <c r="S56" s="119"/>
      <c r="T56" s="197" t="str">
        <f t="shared" si="1"/>
        <v/>
      </c>
      <c r="U56" s="119"/>
      <c r="V56" s="121" t="str">
        <f t="shared" si="2"/>
        <v/>
      </c>
      <c r="W56" s="119"/>
      <c r="X56" s="122"/>
      <c r="Y56" s="123"/>
      <c r="Z56" s="120" t="str">
        <f t="shared" si="3"/>
        <v/>
      </c>
      <c r="AA56" s="118"/>
      <c r="AB56" s="116" t="str">
        <f t="shared" si="4"/>
        <v/>
      </c>
    </row>
    <row r="57" spans="1:110" s="9" customFormat="1" x14ac:dyDescent="0.2">
      <c r="A57" s="168"/>
      <c r="B57" s="326">
        <v>568443</v>
      </c>
      <c r="C57" s="327" t="s">
        <v>400</v>
      </c>
      <c r="D57" s="328" t="s">
        <v>220</v>
      </c>
      <c r="E57" s="328" t="s">
        <v>76</v>
      </c>
      <c r="F57" s="329">
        <v>12</v>
      </c>
      <c r="G57" s="329" t="s">
        <v>77</v>
      </c>
      <c r="H57" s="329" t="s">
        <v>228</v>
      </c>
      <c r="I57" s="330" t="s">
        <v>17</v>
      </c>
      <c r="J57" s="330" t="s">
        <v>18</v>
      </c>
      <c r="K57" s="332">
        <v>73</v>
      </c>
      <c r="L57" s="332" t="s">
        <v>80</v>
      </c>
      <c r="M57" s="199">
        <v>18022</v>
      </c>
      <c r="N57" s="185"/>
      <c r="O57" s="199">
        <f t="shared" si="5"/>
        <v>18022</v>
      </c>
      <c r="P57" s="184"/>
      <c r="Q57" s="103"/>
      <c r="R57" s="195" t="str">
        <f t="shared" si="0"/>
        <v>-</v>
      </c>
      <c r="S57" s="119"/>
      <c r="T57" s="197" t="str">
        <f t="shared" si="1"/>
        <v/>
      </c>
      <c r="U57" s="119"/>
      <c r="V57" s="121" t="str">
        <f t="shared" si="2"/>
        <v/>
      </c>
      <c r="W57" s="119"/>
      <c r="X57" s="122"/>
      <c r="Y57" s="123"/>
      <c r="Z57" s="120" t="str">
        <f t="shared" si="3"/>
        <v/>
      </c>
      <c r="AA57" s="118"/>
      <c r="AB57" s="116" t="str">
        <f t="shared" si="4"/>
        <v/>
      </c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</row>
    <row r="58" spans="1:110" x14ac:dyDescent="0.2">
      <c r="A58" s="168"/>
      <c r="B58" s="326">
        <v>567897</v>
      </c>
      <c r="C58" s="327" t="s">
        <v>401</v>
      </c>
      <c r="D58" s="328" t="s">
        <v>73</v>
      </c>
      <c r="E58" s="328" t="s">
        <v>76</v>
      </c>
      <c r="F58" s="329">
        <v>14</v>
      </c>
      <c r="G58" s="329" t="s">
        <v>77</v>
      </c>
      <c r="H58" s="329" t="s">
        <v>228</v>
      </c>
      <c r="I58" s="330" t="s">
        <v>19</v>
      </c>
      <c r="J58" s="330" t="s">
        <v>20</v>
      </c>
      <c r="K58" s="332">
        <v>75</v>
      </c>
      <c r="L58" s="332" t="s">
        <v>80</v>
      </c>
      <c r="M58" s="199">
        <v>31301</v>
      </c>
      <c r="N58" s="185"/>
      <c r="O58" s="199">
        <f t="shared" si="5"/>
        <v>31301</v>
      </c>
      <c r="P58" s="184"/>
      <c r="Q58" s="103"/>
      <c r="R58" s="195" t="str">
        <f t="shared" si="0"/>
        <v>-</v>
      </c>
      <c r="S58" s="119"/>
      <c r="T58" s="197" t="str">
        <f t="shared" si="1"/>
        <v/>
      </c>
      <c r="U58" s="119"/>
      <c r="V58" s="121" t="str">
        <f t="shared" si="2"/>
        <v/>
      </c>
      <c r="W58" s="119"/>
      <c r="X58" s="122"/>
      <c r="Y58" s="123"/>
      <c r="Z58" s="120" t="str">
        <f t="shared" si="3"/>
        <v/>
      </c>
      <c r="AA58" s="118"/>
      <c r="AB58" s="116" t="str">
        <f t="shared" si="4"/>
        <v/>
      </c>
    </row>
    <row r="59" spans="1:110" x14ac:dyDescent="0.2">
      <c r="A59" s="168"/>
      <c r="B59" s="326">
        <v>550953</v>
      </c>
      <c r="C59" s="327" t="s">
        <v>59</v>
      </c>
      <c r="D59" s="328" t="s">
        <v>216</v>
      </c>
      <c r="E59" s="328" t="s">
        <v>75</v>
      </c>
      <c r="F59" s="329">
        <v>10</v>
      </c>
      <c r="G59" s="329" t="s">
        <v>77</v>
      </c>
      <c r="H59" s="329" t="s">
        <v>4</v>
      </c>
      <c r="I59" s="330" t="s">
        <v>19</v>
      </c>
      <c r="J59" s="330" t="s">
        <v>20</v>
      </c>
      <c r="K59" s="332">
        <v>69</v>
      </c>
      <c r="L59" s="332" t="s">
        <v>79</v>
      </c>
      <c r="M59" s="199">
        <v>15637</v>
      </c>
      <c r="N59" s="185"/>
      <c r="O59" s="199">
        <f t="shared" si="5"/>
        <v>15637</v>
      </c>
      <c r="P59" s="184"/>
      <c r="Q59" s="104"/>
      <c r="R59" s="195" t="str">
        <f t="shared" si="0"/>
        <v>-</v>
      </c>
      <c r="S59" s="119"/>
      <c r="T59" s="197" t="str">
        <f t="shared" si="1"/>
        <v/>
      </c>
      <c r="U59" s="119"/>
      <c r="V59" s="121" t="str">
        <f t="shared" si="2"/>
        <v/>
      </c>
      <c r="W59" s="119"/>
      <c r="X59" s="122"/>
      <c r="Y59" s="123"/>
      <c r="Z59" s="120" t="str">
        <f t="shared" si="3"/>
        <v/>
      </c>
      <c r="AA59" s="118"/>
      <c r="AB59" s="116" t="str">
        <f t="shared" si="4"/>
        <v/>
      </c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</row>
    <row r="60" spans="1:110" x14ac:dyDescent="0.2">
      <c r="A60" s="168"/>
      <c r="B60" s="326">
        <v>561851</v>
      </c>
      <c r="C60" s="327" t="s">
        <v>60</v>
      </c>
      <c r="D60" s="328" t="s">
        <v>216</v>
      </c>
      <c r="E60" s="328" t="s">
        <v>75</v>
      </c>
      <c r="F60" s="329">
        <v>11</v>
      </c>
      <c r="G60" s="329" t="s">
        <v>77</v>
      </c>
      <c r="H60" s="329" t="s">
        <v>4</v>
      </c>
      <c r="I60" s="330" t="s">
        <v>20</v>
      </c>
      <c r="J60" s="330" t="s">
        <v>18</v>
      </c>
      <c r="K60" s="332">
        <v>69</v>
      </c>
      <c r="L60" s="332" t="s">
        <v>79</v>
      </c>
      <c r="M60" s="199">
        <v>14526</v>
      </c>
      <c r="N60" s="190"/>
      <c r="O60" s="199">
        <f t="shared" si="5"/>
        <v>14526</v>
      </c>
      <c r="P60" s="187"/>
      <c r="Q60" s="103"/>
      <c r="R60" s="195" t="str">
        <f t="shared" si="0"/>
        <v>-</v>
      </c>
      <c r="S60" s="119"/>
      <c r="T60" s="197" t="str">
        <f t="shared" si="1"/>
        <v/>
      </c>
      <c r="U60" s="119"/>
      <c r="V60" s="121" t="str">
        <f t="shared" si="2"/>
        <v/>
      </c>
      <c r="W60" s="119"/>
      <c r="X60" s="122"/>
      <c r="Y60" s="123"/>
      <c r="Z60" s="120" t="str">
        <f t="shared" si="3"/>
        <v/>
      </c>
      <c r="AA60" s="118"/>
      <c r="AB60" s="116" t="str">
        <f t="shared" si="4"/>
        <v/>
      </c>
    </row>
    <row r="61" spans="1:110" x14ac:dyDescent="0.2">
      <c r="A61" s="168"/>
      <c r="B61" s="326">
        <v>562717</v>
      </c>
      <c r="C61" s="327" t="s">
        <v>402</v>
      </c>
      <c r="D61" s="328" t="s">
        <v>216</v>
      </c>
      <c r="E61" s="328" t="s">
        <v>76</v>
      </c>
      <c r="F61" s="329">
        <v>11</v>
      </c>
      <c r="G61" s="329" t="s">
        <v>77</v>
      </c>
      <c r="H61" s="329" t="s">
        <v>4</v>
      </c>
      <c r="I61" s="330" t="s">
        <v>19</v>
      </c>
      <c r="J61" s="330" t="s">
        <v>20</v>
      </c>
      <c r="K61" s="332">
        <v>78</v>
      </c>
      <c r="L61" s="332" t="s">
        <v>81</v>
      </c>
      <c r="M61" s="199">
        <v>14960</v>
      </c>
      <c r="N61" s="185"/>
      <c r="O61" s="199">
        <f t="shared" si="5"/>
        <v>14960</v>
      </c>
      <c r="P61" s="184"/>
      <c r="Q61" s="103"/>
      <c r="R61" s="195" t="str">
        <f t="shared" si="0"/>
        <v>-</v>
      </c>
      <c r="S61" s="119"/>
      <c r="T61" s="197" t="str">
        <f t="shared" si="1"/>
        <v/>
      </c>
      <c r="U61" s="119"/>
      <c r="V61" s="121" t="str">
        <f t="shared" si="2"/>
        <v/>
      </c>
      <c r="W61" s="119"/>
      <c r="X61" s="122"/>
      <c r="Y61" s="123"/>
      <c r="Z61" s="120" t="str">
        <f t="shared" si="3"/>
        <v/>
      </c>
      <c r="AA61" s="118"/>
      <c r="AB61" s="116" t="str">
        <f t="shared" si="4"/>
        <v/>
      </c>
    </row>
    <row r="62" spans="1:110" x14ac:dyDescent="0.2">
      <c r="A62" s="168"/>
      <c r="B62" s="326">
        <v>558924</v>
      </c>
      <c r="C62" s="327" t="s">
        <v>61</v>
      </c>
      <c r="D62" s="328" t="s">
        <v>217</v>
      </c>
      <c r="E62" s="328" t="s">
        <v>74</v>
      </c>
      <c r="F62" s="329">
        <v>11</v>
      </c>
      <c r="G62" s="329" t="s">
        <v>77</v>
      </c>
      <c r="H62" s="329" t="s">
        <v>4</v>
      </c>
      <c r="I62" s="330" t="s">
        <v>20</v>
      </c>
      <c r="J62" s="330" t="s">
        <v>20</v>
      </c>
      <c r="K62" s="332">
        <v>68</v>
      </c>
      <c r="L62" s="332" t="s">
        <v>79</v>
      </c>
      <c r="M62" s="199">
        <v>13008</v>
      </c>
      <c r="N62" s="185"/>
      <c r="O62" s="199">
        <f t="shared" si="5"/>
        <v>13008</v>
      </c>
      <c r="P62" s="184"/>
      <c r="Q62" s="103"/>
      <c r="R62" s="195" t="str">
        <f t="shared" si="0"/>
        <v>-</v>
      </c>
      <c r="S62" s="119"/>
      <c r="T62" s="197" t="str">
        <f t="shared" si="1"/>
        <v/>
      </c>
      <c r="U62" s="119"/>
      <c r="V62" s="121" t="str">
        <f t="shared" si="2"/>
        <v/>
      </c>
      <c r="W62" s="119"/>
      <c r="X62" s="122"/>
      <c r="Y62" s="123"/>
      <c r="Z62" s="120" t="str">
        <f t="shared" si="3"/>
        <v/>
      </c>
      <c r="AA62" s="118"/>
      <c r="AB62" s="116" t="str">
        <f t="shared" si="4"/>
        <v/>
      </c>
    </row>
    <row r="63" spans="1:110" x14ac:dyDescent="0.2">
      <c r="A63" s="168"/>
      <c r="B63" s="326">
        <v>566762</v>
      </c>
      <c r="C63" s="327" t="s">
        <v>403</v>
      </c>
      <c r="D63" s="328" t="s">
        <v>219</v>
      </c>
      <c r="E63" s="328" t="s">
        <v>75</v>
      </c>
      <c r="F63" s="329">
        <v>11</v>
      </c>
      <c r="G63" s="329" t="s">
        <v>77</v>
      </c>
      <c r="H63" s="329" t="s">
        <v>4</v>
      </c>
      <c r="I63" s="330" t="s">
        <v>17</v>
      </c>
      <c r="J63" s="330" t="s">
        <v>20</v>
      </c>
      <c r="K63" s="332">
        <v>72</v>
      </c>
      <c r="L63" s="332" t="s">
        <v>80</v>
      </c>
      <c r="M63" s="199">
        <v>15854</v>
      </c>
      <c r="N63" s="185"/>
      <c r="O63" s="199">
        <f t="shared" si="5"/>
        <v>15854</v>
      </c>
      <c r="P63" s="184"/>
      <c r="Q63" s="103"/>
      <c r="R63" s="195" t="str">
        <f t="shared" si="0"/>
        <v>-</v>
      </c>
      <c r="S63" s="119"/>
      <c r="T63" s="197" t="str">
        <f t="shared" si="1"/>
        <v/>
      </c>
      <c r="U63" s="119"/>
      <c r="V63" s="121" t="str">
        <f t="shared" si="2"/>
        <v/>
      </c>
      <c r="W63" s="119"/>
      <c r="X63" s="122"/>
      <c r="Y63" s="123"/>
      <c r="Z63" s="120" t="str">
        <f t="shared" si="3"/>
        <v/>
      </c>
      <c r="AA63" s="118"/>
      <c r="AB63" s="116" t="str">
        <f t="shared" si="4"/>
        <v/>
      </c>
    </row>
    <row r="64" spans="1:110" x14ac:dyDescent="0.2">
      <c r="A64" s="168"/>
      <c r="B64" s="326">
        <v>559432</v>
      </c>
      <c r="C64" s="327" t="s">
        <v>404</v>
      </c>
      <c r="D64" s="328" t="s">
        <v>220</v>
      </c>
      <c r="E64" s="328" t="s">
        <v>75</v>
      </c>
      <c r="F64" s="329">
        <v>11</v>
      </c>
      <c r="G64" s="329" t="s">
        <v>77</v>
      </c>
      <c r="H64" s="329" t="s">
        <v>4</v>
      </c>
      <c r="I64" s="330" t="s">
        <v>19</v>
      </c>
      <c r="J64" s="330" t="s">
        <v>18</v>
      </c>
      <c r="K64" s="332">
        <v>70</v>
      </c>
      <c r="L64" s="332" t="s">
        <v>79</v>
      </c>
      <c r="M64" s="199">
        <v>15285</v>
      </c>
      <c r="N64" s="185"/>
      <c r="O64" s="199">
        <f t="shared" si="5"/>
        <v>15285</v>
      </c>
      <c r="P64" s="184"/>
      <c r="Q64" s="103"/>
      <c r="R64" s="195" t="str">
        <f t="shared" si="0"/>
        <v>-</v>
      </c>
      <c r="S64" s="119"/>
      <c r="T64" s="197" t="str">
        <f t="shared" si="1"/>
        <v/>
      </c>
      <c r="U64" s="119"/>
      <c r="V64" s="121" t="str">
        <f t="shared" si="2"/>
        <v/>
      </c>
      <c r="W64" s="119"/>
      <c r="X64" s="122"/>
      <c r="Y64" s="123"/>
      <c r="Z64" s="120" t="str">
        <f t="shared" si="3"/>
        <v/>
      </c>
      <c r="AA64" s="118"/>
      <c r="AB64" s="116" t="str">
        <f t="shared" si="4"/>
        <v/>
      </c>
    </row>
    <row r="65" spans="1:28" x14ac:dyDescent="0.2">
      <c r="A65" s="168"/>
      <c r="B65" s="326">
        <v>561852</v>
      </c>
      <c r="C65" s="327" t="s">
        <v>62</v>
      </c>
      <c r="D65" s="328" t="s">
        <v>216</v>
      </c>
      <c r="E65" s="328" t="s">
        <v>75</v>
      </c>
      <c r="F65" s="329">
        <v>12</v>
      </c>
      <c r="G65" s="329" t="s">
        <v>77</v>
      </c>
      <c r="H65" s="329" t="s">
        <v>4</v>
      </c>
      <c r="I65" s="330" t="s">
        <v>20</v>
      </c>
      <c r="J65" s="330" t="s">
        <v>18</v>
      </c>
      <c r="K65" s="332">
        <v>70</v>
      </c>
      <c r="L65" s="332" t="s">
        <v>79</v>
      </c>
      <c r="M65" s="199">
        <v>16911</v>
      </c>
      <c r="N65" s="185"/>
      <c r="O65" s="199">
        <f t="shared" si="5"/>
        <v>16911</v>
      </c>
      <c r="P65" s="184"/>
      <c r="Q65" s="103"/>
      <c r="R65" s="195" t="str">
        <f t="shared" si="0"/>
        <v>-</v>
      </c>
      <c r="S65" s="119"/>
      <c r="T65" s="197" t="str">
        <f t="shared" si="1"/>
        <v/>
      </c>
      <c r="U65" s="119"/>
      <c r="V65" s="121" t="str">
        <f t="shared" si="2"/>
        <v/>
      </c>
      <c r="W65" s="119"/>
      <c r="X65" s="122"/>
      <c r="Y65" s="123"/>
      <c r="Z65" s="120" t="str">
        <f t="shared" si="3"/>
        <v/>
      </c>
      <c r="AA65" s="118"/>
      <c r="AB65" s="116" t="str">
        <f t="shared" si="4"/>
        <v/>
      </c>
    </row>
    <row r="66" spans="1:28" x14ac:dyDescent="0.2">
      <c r="A66" s="168"/>
      <c r="B66" s="326">
        <v>562716</v>
      </c>
      <c r="C66" s="327" t="s">
        <v>63</v>
      </c>
      <c r="D66" s="328" t="s">
        <v>216</v>
      </c>
      <c r="E66" s="328" t="s">
        <v>76</v>
      </c>
      <c r="F66" s="329">
        <v>12</v>
      </c>
      <c r="G66" s="329" t="s">
        <v>77</v>
      </c>
      <c r="H66" s="329" t="s">
        <v>4</v>
      </c>
      <c r="I66" s="330" t="s">
        <v>17</v>
      </c>
      <c r="J66" s="330" t="s">
        <v>20</v>
      </c>
      <c r="K66" s="332">
        <v>78</v>
      </c>
      <c r="L66" s="332" t="s">
        <v>81</v>
      </c>
      <c r="M66" s="199">
        <v>17426</v>
      </c>
      <c r="N66" s="185"/>
      <c r="O66" s="199">
        <f t="shared" si="5"/>
        <v>17426</v>
      </c>
      <c r="P66" s="184"/>
      <c r="Q66" s="103"/>
      <c r="R66" s="195" t="str">
        <f t="shared" si="0"/>
        <v>-</v>
      </c>
      <c r="S66" s="119"/>
      <c r="T66" s="197" t="str">
        <f t="shared" si="1"/>
        <v/>
      </c>
      <c r="U66" s="119"/>
      <c r="V66" s="121" t="str">
        <f t="shared" si="2"/>
        <v/>
      </c>
      <c r="W66" s="119"/>
      <c r="X66" s="122"/>
      <c r="Y66" s="123"/>
      <c r="Z66" s="120" t="str">
        <f t="shared" si="3"/>
        <v/>
      </c>
      <c r="AA66" s="118"/>
      <c r="AB66" s="116" t="str">
        <f t="shared" si="4"/>
        <v/>
      </c>
    </row>
    <row r="67" spans="1:28" x14ac:dyDescent="0.2">
      <c r="A67" s="168"/>
      <c r="B67" s="326">
        <v>566820</v>
      </c>
      <c r="C67" s="327" t="s">
        <v>405</v>
      </c>
      <c r="D67" s="328" t="s">
        <v>220</v>
      </c>
      <c r="E67" s="328" t="s">
        <v>75</v>
      </c>
      <c r="F67" s="329">
        <v>12</v>
      </c>
      <c r="G67" s="329" t="s">
        <v>77</v>
      </c>
      <c r="H67" s="329" t="s">
        <v>4</v>
      </c>
      <c r="I67" s="330" t="s">
        <v>20</v>
      </c>
      <c r="J67" s="330" t="s">
        <v>18</v>
      </c>
      <c r="K67" s="332">
        <v>70</v>
      </c>
      <c r="L67" s="332" t="s">
        <v>79</v>
      </c>
      <c r="M67" s="199">
        <v>17805</v>
      </c>
      <c r="N67" s="185"/>
      <c r="O67" s="199">
        <f t="shared" si="5"/>
        <v>17805</v>
      </c>
      <c r="P67" s="184"/>
      <c r="Q67" s="103"/>
      <c r="R67" s="195" t="str">
        <f t="shared" si="0"/>
        <v>-</v>
      </c>
      <c r="S67" s="119"/>
      <c r="T67" s="197" t="str">
        <f t="shared" si="1"/>
        <v/>
      </c>
      <c r="U67" s="119"/>
      <c r="V67" s="121" t="str">
        <f t="shared" si="2"/>
        <v/>
      </c>
      <c r="W67" s="119"/>
      <c r="X67" s="122"/>
      <c r="Y67" s="123"/>
      <c r="Z67" s="120" t="str">
        <f t="shared" si="3"/>
        <v/>
      </c>
      <c r="AA67" s="118"/>
      <c r="AB67" s="116" t="str">
        <f t="shared" si="4"/>
        <v/>
      </c>
    </row>
    <row r="68" spans="1:28" x14ac:dyDescent="0.2">
      <c r="A68" s="168"/>
      <c r="B68" s="326">
        <v>568291</v>
      </c>
      <c r="C68" s="327" t="s">
        <v>406</v>
      </c>
      <c r="D68" s="328" t="s">
        <v>73</v>
      </c>
      <c r="E68" s="328" t="s">
        <v>76</v>
      </c>
      <c r="F68" s="329">
        <v>12</v>
      </c>
      <c r="G68" s="329" t="s">
        <v>77</v>
      </c>
      <c r="H68" s="329" t="s">
        <v>4</v>
      </c>
      <c r="I68" s="330" t="s">
        <v>17</v>
      </c>
      <c r="J68" s="330" t="s">
        <v>18</v>
      </c>
      <c r="K68" s="332">
        <v>75</v>
      </c>
      <c r="L68" s="332" t="s">
        <v>80</v>
      </c>
      <c r="M68" s="199">
        <v>18699</v>
      </c>
      <c r="N68" s="185"/>
      <c r="O68" s="199">
        <f t="shared" si="5"/>
        <v>18699</v>
      </c>
      <c r="P68" s="184"/>
      <c r="Q68" s="103"/>
      <c r="R68" s="195" t="str">
        <f t="shared" si="0"/>
        <v>-</v>
      </c>
      <c r="S68" s="119"/>
      <c r="T68" s="197" t="str">
        <f t="shared" si="1"/>
        <v/>
      </c>
      <c r="U68" s="119"/>
      <c r="V68" s="121" t="str">
        <f t="shared" si="2"/>
        <v/>
      </c>
      <c r="W68" s="119"/>
      <c r="X68" s="122"/>
      <c r="Y68" s="123"/>
      <c r="Z68" s="120" t="str">
        <f t="shared" si="3"/>
        <v/>
      </c>
      <c r="AA68" s="118"/>
      <c r="AB68" s="116" t="str">
        <f t="shared" si="4"/>
        <v/>
      </c>
    </row>
    <row r="69" spans="1:28" x14ac:dyDescent="0.2">
      <c r="A69" s="168"/>
      <c r="B69" s="326">
        <v>561771</v>
      </c>
      <c r="C69" s="327" t="s">
        <v>64</v>
      </c>
      <c r="D69" s="328" t="s">
        <v>216</v>
      </c>
      <c r="E69" s="328" t="s">
        <v>75</v>
      </c>
      <c r="F69" s="329">
        <v>13</v>
      </c>
      <c r="G69" s="329" t="s">
        <v>77</v>
      </c>
      <c r="H69" s="329" t="s">
        <v>4</v>
      </c>
      <c r="I69" s="330" t="s">
        <v>19</v>
      </c>
      <c r="J69" s="330" t="s">
        <v>20</v>
      </c>
      <c r="K69" s="332">
        <v>70</v>
      </c>
      <c r="L69" s="332" t="s">
        <v>79</v>
      </c>
      <c r="M69" s="199">
        <v>19269</v>
      </c>
      <c r="N69" s="185"/>
      <c r="O69" s="199">
        <f t="shared" si="5"/>
        <v>19269</v>
      </c>
      <c r="P69" s="184"/>
      <c r="Q69" s="103"/>
      <c r="R69" s="195" t="str">
        <f t="shared" si="0"/>
        <v>-</v>
      </c>
      <c r="S69" s="119"/>
      <c r="T69" s="197" t="str">
        <f t="shared" si="1"/>
        <v/>
      </c>
      <c r="U69" s="119"/>
      <c r="V69" s="121" t="str">
        <f t="shared" si="2"/>
        <v/>
      </c>
      <c r="W69" s="119"/>
      <c r="X69" s="122"/>
      <c r="Y69" s="123"/>
      <c r="Z69" s="120" t="str">
        <f t="shared" si="3"/>
        <v/>
      </c>
      <c r="AA69" s="118"/>
      <c r="AB69" s="116" t="str">
        <f t="shared" si="4"/>
        <v/>
      </c>
    </row>
    <row r="70" spans="1:28" x14ac:dyDescent="0.2">
      <c r="A70" s="168"/>
      <c r="B70" s="326">
        <v>562715</v>
      </c>
      <c r="C70" s="327" t="s">
        <v>407</v>
      </c>
      <c r="D70" s="328" t="s">
        <v>216</v>
      </c>
      <c r="E70" s="328" t="s">
        <v>76</v>
      </c>
      <c r="F70" s="329">
        <v>13</v>
      </c>
      <c r="G70" s="329" t="s">
        <v>77</v>
      </c>
      <c r="H70" s="329" t="s">
        <v>4</v>
      </c>
      <c r="I70" s="330" t="s">
        <v>19</v>
      </c>
      <c r="J70" s="330" t="s">
        <v>20</v>
      </c>
      <c r="K70" s="332">
        <v>78</v>
      </c>
      <c r="L70" s="332" t="s">
        <v>81</v>
      </c>
      <c r="M70" s="199">
        <v>19865</v>
      </c>
      <c r="N70" s="185"/>
      <c r="O70" s="199">
        <f t="shared" si="5"/>
        <v>19865</v>
      </c>
      <c r="P70" s="184"/>
      <c r="Q70" s="103"/>
      <c r="R70" s="195" t="str">
        <f t="shared" si="0"/>
        <v>-</v>
      </c>
      <c r="S70" s="119"/>
      <c r="T70" s="197" t="str">
        <f t="shared" si="1"/>
        <v/>
      </c>
      <c r="U70" s="119"/>
      <c r="V70" s="121" t="str">
        <f t="shared" si="2"/>
        <v/>
      </c>
      <c r="W70" s="119"/>
      <c r="X70" s="122"/>
      <c r="Y70" s="123"/>
      <c r="Z70" s="120" t="str">
        <f t="shared" si="3"/>
        <v/>
      </c>
      <c r="AA70" s="118"/>
      <c r="AB70" s="116" t="str">
        <f t="shared" si="4"/>
        <v/>
      </c>
    </row>
    <row r="71" spans="1:28" x14ac:dyDescent="0.2">
      <c r="A71" s="168"/>
      <c r="B71" s="326">
        <v>567282</v>
      </c>
      <c r="C71" s="327" t="s">
        <v>408</v>
      </c>
      <c r="D71" s="328" t="s">
        <v>220</v>
      </c>
      <c r="E71" s="328" t="s">
        <v>75</v>
      </c>
      <c r="F71" s="329">
        <v>13</v>
      </c>
      <c r="G71" s="329" t="s">
        <v>77</v>
      </c>
      <c r="H71" s="329" t="s">
        <v>4</v>
      </c>
      <c r="I71" s="330" t="s">
        <v>19</v>
      </c>
      <c r="J71" s="330" t="s">
        <v>18</v>
      </c>
      <c r="K71" s="332">
        <v>70</v>
      </c>
      <c r="L71" s="332" t="s">
        <v>79</v>
      </c>
      <c r="M71" s="199">
        <v>19756</v>
      </c>
      <c r="N71" s="185"/>
      <c r="O71" s="199">
        <f t="shared" si="5"/>
        <v>19756</v>
      </c>
      <c r="P71" s="184"/>
      <c r="Q71" s="103"/>
      <c r="R71" s="195" t="str">
        <f t="shared" si="0"/>
        <v>-</v>
      </c>
      <c r="S71" s="119"/>
      <c r="T71" s="197" t="str">
        <f t="shared" si="1"/>
        <v/>
      </c>
      <c r="U71" s="119"/>
      <c r="V71" s="121" t="str">
        <f t="shared" si="2"/>
        <v/>
      </c>
      <c r="W71" s="119"/>
      <c r="X71" s="122"/>
      <c r="Y71" s="123"/>
      <c r="Z71" s="120" t="str">
        <f t="shared" si="3"/>
        <v/>
      </c>
      <c r="AA71" s="118"/>
      <c r="AB71" s="116" t="str">
        <f t="shared" si="4"/>
        <v/>
      </c>
    </row>
    <row r="72" spans="1:28" x14ac:dyDescent="0.2">
      <c r="A72" s="168"/>
      <c r="B72" s="326">
        <v>568447</v>
      </c>
      <c r="C72" s="327" t="s">
        <v>409</v>
      </c>
      <c r="D72" s="328" t="s">
        <v>220</v>
      </c>
      <c r="E72" s="328" t="s">
        <v>76</v>
      </c>
      <c r="F72" s="329">
        <v>13</v>
      </c>
      <c r="G72" s="329" t="s">
        <v>77</v>
      </c>
      <c r="H72" s="329" t="s">
        <v>4</v>
      </c>
      <c r="I72" s="330" t="s">
        <v>17</v>
      </c>
      <c r="J72" s="330" t="s">
        <v>18</v>
      </c>
      <c r="K72" s="332">
        <v>73</v>
      </c>
      <c r="L72" s="332" t="s">
        <v>80</v>
      </c>
      <c r="M72" s="199">
        <v>20380</v>
      </c>
      <c r="N72" s="185"/>
      <c r="O72" s="199">
        <f t="shared" si="5"/>
        <v>20380</v>
      </c>
      <c r="P72" s="184"/>
      <c r="Q72" s="103"/>
      <c r="R72" s="195" t="str">
        <f t="shared" si="0"/>
        <v>-</v>
      </c>
      <c r="S72" s="119"/>
      <c r="T72" s="197" t="str">
        <f t="shared" si="1"/>
        <v/>
      </c>
      <c r="U72" s="119"/>
      <c r="V72" s="121" t="str">
        <f t="shared" si="2"/>
        <v/>
      </c>
      <c r="W72" s="119"/>
      <c r="X72" s="122"/>
      <c r="Y72" s="123"/>
      <c r="Z72" s="120" t="str">
        <f t="shared" si="3"/>
        <v/>
      </c>
      <c r="AA72" s="118"/>
      <c r="AB72" s="116" t="str">
        <f t="shared" si="4"/>
        <v/>
      </c>
    </row>
    <row r="73" spans="1:28" x14ac:dyDescent="0.2">
      <c r="A73" s="168"/>
      <c r="B73" s="326">
        <v>568621</v>
      </c>
      <c r="C73" s="327" t="s">
        <v>410</v>
      </c>
      <c r="D73" s="328" t="s">
        <v>73</v>
      </c>
      <c r="E73" s="328" t="s">
        <v>76</v>
      </c>
      <c r="F73" s="329">
        <v>13</v>
      </c>
      <c r="G73" s="329" t="s">
        <v>77</v>
      </c>
      <c r="H73" s="329" t="s">
        <v>4</v>
      </c>
      <c r="I73" s="330" t="s">
        <v>17</v>
      </c>
      <c r="J73" s="330" t="s">
        <v>18</v>
      </c>
      <c r="K73" s="332">
        <v>76</v>
      </c>
      <c r="L73" s="332" t="s">
        <v>80</v>
      </c>
      <c r="M73" s="199">
        <v>21274</v>
      </c>
      <c r="N73" s="185"/>
      <c r="O73" s="199">
        <f t="shared" si="5"/>
        <v>21274</v>
      </c>
      <c r="P73" s="184"/>
      <c r="Q73" s="103"/>
      <c r="R73" s="195" t="str">
        <f t="shared" si="0"/>
        <v>-</v>
      </c>
      <c r="S73" s="119"/>
      <c r="T73" s="197" t="str">
        <f t="shared" si="1"/>
        <v/>
      </c>
      <c r="U73" s="119"/>
      <c r="V73" s="121" t="str">
        <f t="shared" si="2"/>
        <v/>
      </c>
      <c r="W73" s="119"/>
      <c r="X73" s="122"/>
      <c r="Y73" s="123"/>
      <c r="Z73" s="120" t="str">
        <f t="shared" si="3"/>
        <v/>
      </c>
      <c r="AA73" s="118"/>
      <c r="AB73" s="116" t="str">
        <f t="shared" si="4"/>
        <v/>
      </c>
    </row>
    <row r="74" spans="1:28" x14ac:dyDescent="0.2">
      <c r="A74" s="168"/>
      <c r="B74" s="326">
        <v>561772</v>
      </c>
      <c r="C74" s="327" t="s">
        <v>65</v>
      </c>
      <c r="D74" s="328" t="s">
        <v>216</v>
      </c>
      <c r="E74" s="328" t="s">
        <v>75</v>
      </c>
      <c r="F74" s="329">
        <v>275</v>
      </c>
      <c r="G74" s="329" t="s">
        <v>78</v>
      </c>
      <c r="H74" s="329" t="s">
        <v>4</v>
      </c>
      <c r="I74" s="330" t="s">
        <v>19</v>
      </c>
      <c r="J74" s="330" t="s">
        <v>18</v>
      </c>
      <c r="K74" s="332">
        <v>71</v>
      </c>
      <c r="L74" s="332" t="s">
        <v>80</v>
      </c>
      <c r="M74" s="199">
        <v>16748</v>
      </c>
      <c r="N74" s="185"/>
      <c r="O74" s="199">
        <f t="shared" si="5"/>
        <v>16748</v>
      </c>
      <c r="P74" s="184"/>
      <c r="Q74" s="103"/>
      <c r="R74" s="195" t="str">
        <f t="shared" si="0"/>
        <v>-</v>
      </c>
      <c r="S74" s="119"/>
      <c r="T74" s="197" t="str">
        <f t="shared" si="1"/>
        <v/>
      </c>
      <c r="U74" s="119"/>
      <c r="V74" s="121" t="str">
        <f t="shared" si="2"/>
        <v/>
      </c>
      <c r="W74" s="119"/>
      <c r="X74" s="122"/>
      <c r="Y74" s="123"/>
      <c r="Z74" s="120" t="str">
        <f t="shared" si="3"/>
        <v/>
      </c>
      <c r="AA74" s="118"/>
      <c r="AB74" s="116" t="str">
        <f t="shared" si="4"/>
        <v/>
      </c>
    </row>
    <row r="75" spans="1:28" x14ac:dyDescent="0.2">
      <c r="A75" s="168"/>
      <c r="B75" s="326">
        <v>562718</v>
      </c>
      <c r="C75" s="327" t="s">
        <v>411</v>
      </c>
      <c r="D75" s="328" t="s">
        <v>216</v>
      </c>
      <c r="E75" s="328" t="s">
        <v>76</v>
      </c>
      <c r="F75" s="329">
        <v>275</v>
      </c>
      <c r="G75" s="329" t="s">
        <v>78</v>
      </c>
      <c r="H75" s="329" t="s">
        <v>4</v>
      </c>
      <c r="I75" s="330" t="s">
        <v>19</v>
      </c>
      <c r="J75" s="330" t="s">
        <v>19</v>
      </c>
      <c r="K75" s="332">
        <v>77</v>
      </c>
      <c r="L75" s="332" t="s">
        <v>81</v>
      </c>
      <c r="M75" s="199">
        <v>17236</v>
      </c>
      <c r="N75" s="185"/>
      <c r="O75" s="199">
        <f t="shared" si="5"/>
        <v>17236</v>
      </c>
      <c r="P75" s="184"/>
      <c r="Q75" s="103"/>
      <c r="R75" s="195" t="str">
        <f t="shared" ref="R75:R137" si="6">IF(ISBLANK(R$8),IF(ISBLANK(T$8),IF(ISBLANK(V$8),"-",O75+V$8),(O75*(1+T$8))),((M75)*(1-R$8)))</f>
        <v>-</v>
      </c>
      <c r="S75" s="119"/>
      <c r="T75" s="197" t="str">
        <f t="shared" si="1"/>
        <v/>
      </c>
      <c r="U75" s="119"/>
      <c r="V75" s="121" t="str">
        <f t="shared" si="2"/>
        <v/>
      </c>
      <c r="W75" s="119"/>
      <c r="X75" s="122"/>
      <c r="Y75" s="123"/>
      <c r="Z75" s="120" t="str">
        <f t="shared" si="3"/>
        <v/>
      </c>
      <c r="AA75" s="118"/>
      <c r="AB75" s="116" t="str">
        <f t="shared" si="4"/>
        <v/>
      </c>
    </row>
    <row r="76" spans="1:28" x14ac:dyDescent="0.2">
      <c r="A76" s="168"/>
      <c r="B76" s="326">
        <v>569566</v>
      </c>
      <c r="C76" s="327" t="s">
        <v>66</v>
      </c>
      <c r="D76" s="328" t="s">
        <v>217</v>
      </c>
      <c r="E76" s="328" t="s">
        <v>74</v>
      </c>
      <c r="F76" s="329">
        <v>275</v>
      </c>
      <c r="G76" s="329" t="s">
        <v>78</v>
      </c>
      <c r="H76" s="329" t="s">
        <v>4</v>
      </c>
      <c r="I76" s="330" t="s">
        <v>20</v>
      </c>
      <c r="J76" s="330" t="s">
        <v>20</v>
      </c>
      <c r="K76" s="332">
        <v>70</v>
      </c>
      <c r="L76" s="332" t="s">
        <v>79</v>
      </c>
      <c r="M76" s="199">
        <v>15637</v>
      </c>
      <c r="N76" s="185"/>
      <c r="O76" s="199">
        <f t="shared" si="5"/>
        <v>15637</v>
      </c>
      <c r="P76" s="184"/>
      <c r="Q76" s="103"/>
      <c r="R76" s="195" t="str">
        <f t="shared" si="6"/>
        <v>-</v>
      </c>
      <c r="S76" s="119"/>
      <c r="T76" s="197" t="str">
        <f t="shared" ref="T76:T138" si="7">IFERROR(R76-O76,"")</f>
        <v/>
      </c>
      <c r="U76" s="119"/>
      <c r="V76" s="121" t="str">
        <f t="shared" ref="V76:V138" si="8">IFERROR(T76/R76,"")</f>
        <v/>
      </c>
      <c r="W76" s="119"/>
      <c r="X76" s="122"/>
      <c r="Y76" s="123"/>
      <c r="Z76" s="120" t="str">
        <f t="shared" ref="Z76:Z138" si="9">IFERROR(X76*T76,"")</f>
        <v/>
      </c>
      <c r="AA76" s="118"/>
      <c r="AB76" s="116" t="str">
        <f t="shared" ref="AB76:AB138" si="10">IFERROR(X76*R76,"")</f>
        <v/>
      </c>
    </row>
    <row r="77" spans="1:28" x14ac:dyDescent="0.2">
      <c r="A77" s="168"/>
      <c r="B77" s="326">
        <v>568245</v>
      </c>
      <c r="C77" s="327" t="s">
        <v>412</v>
      </c>
      <c r="D77" s="328" t="s">
        <v>218</v>
      </c>
      <c r="E77" s="328" t="s">
        <v>75</v>
      </c>
      <c r="F77" s="329">
        <v>275</v>
      </c>
      <c r="G77" s="329" t="s">
        <v>78</v>
      </c>
      <c r="H77" s="329" t="s">
        <v>4</v>
      </c>
      <c r="I77" s="330" t="s">
        <v>17</v>
      </c>
      <c r="J77" s="330" t="s">
        <v>20</v>
      </c>
      <c r="K77" s="332">
        <v>73</v>
      </c>
      <c r="L77" s="332" t="s">
        <v>80</v>
      </c>
      <c r="M77" s="199">
        <v>18320</v>
      </c>
      <c r="N77" s="185"/>
      <c r="O77" s="199">
        <f t="shared" ref="O77:O139" si="11">M77*(1-$O$12)</f>
        <v>18320</v>
      </c>
      <c r="P77" s="184"/>
      <c r="Q77" s="103"/>
      <c r="R77" s="195" t="str">
        <f t="shared" si="6"/>
        <v>-</v>
      </c>
      <c r="S77" s="119"/>
      <c r="T77" s="197" t="str">
        <f t="shared" si="7"/>
        <v/>
      </c>
      <c r="U77" s="119"/>
      <c r="V77" s="121" t="str">
        <f t="shared" si="8"/>
        <v/>
      </c>
      <c r="W77" s="119"/>
      <c r="X77" s="122"/>
      <c r="Y77" s="123"/>
      <c r="Z77" s="120" t="str">
        <f t="shared" si="9"/>
        <v/>
      </c>
      <c r="AA77" s="118"/>
      <c r="AB77" s="116" t="str">
        <f t="shared" si="10"/>
        <v/>
      </c>
    </row>
    <row r="78" spans="1:28" x14ac:dyDescent="0.2">
      <c r="A78" s="168"/>
      <c r="B78" s="326">
        <v>568221</v>
      </c>
      <c r="C78" s="327" t="s">
        <v>413</v>
      </c>
      <c r="D78" s="328" t="s">
        <v>218</v>
      </c>
      <c r="E78" s="328" t="s">
        <v>76</v>
      </c>
      <c r="F78" s="329">
        <v>275</v>
      </c>
      <c r="G78" s="329" t="s">
        <v>78</v>
      </c>
      <c r="H78" s="329" t="s">
        <v>4</v>
      </c>
      <c r="I78" s="330" t="s">
        <v>17</v>
      </c>
      <c r="J78" s="330" t="s">
        <v>19</v>
      </c>
      <c r="K78" s="332">
        <v>73</v>
      </c>
      <c r="L78" s="332" t="s">
        <v>79</v>
      </c>
      <c r="M78" s="199">
        <v>18862</v>
      </c>
      <c r="N78" s="185"/>
      <c r="O78" s="199">
        <f t="shared" si="11"/>
        <v>18862</v>
      </c>
      <c r="P78" s="184"/>
      <c r="Q78" s="103"/>
      <c r="R78" s="195" t="str">
        <f t="shared" si="6"/>
        <v>-</v>
      </c>
      <c r="S78" s="119"/>
      <c r="T78" s="197" t="str">
        <f t="shared" si="7"/>
        <v/>
      </c>
      <c r="U78" s="119"/>
      <c r="V78" s="121" t="str">
        <f t="shared" si="8"/>
        <v/>
      </c>
      <c r="W78" s="119"/>
      <c r="X78" s="122"/>
      <c r="Y78" s="123"/>
      <c r="Z78" s="120" t="str">
        <f t="shared" si="9"/>
        <v/>
      </c>
      <c r="AA78" s="118"/>
      <c r="AB78" s="116" t="str">
        <f t="shared" si="10"/>
        <v/>
      </c>
    </row>
    <row r="79" spans="1:28" x14ac:dyDescent="0.2">
      <c r="A79" s="168"/>
      <c r="B79" s="326">
        <v>569374</v>
      </c>
      <c r="C79" s="327" t="s">
        <v>414</v>
      </c>
      <c r="D79" s="328" t="s">
        <v>219</v>
      </c>
      <c r="E79" s="328" t="s">
        <v>75</v>
      </c>
      <c r="F79" s="329">
        <v>275</v>
      </c>
      <c r="G79" s="329" t="s">
        <v>78</v>
      </c>
      <c r="H79" s="329" t="s">
        <v>4</v>
      </c>
      <c r="I79" s="330" t="s">
        <v>19</v>
      </c>
      <c r="J79" s="330" t="s">
        <v>20</v>
      </c>
      <c r="K79" s="332">
        <v>71</v>
      </c>
      <c r="L79" s="332" t="s">
        <v>79</v>
      </c>
      <c r="M79" s="199">
        <v>19594</v>
      </c>
      <c r="N79" s="185"/>
      <c r="O79" s="199">
        <f t="shared" si="11"/>
        <v>19594</v>
      </c>
      <c r="P79" s="184"/>
      <c r="Q79" s="103"/>
      <c r="R79" s="195" t="str">
        <f t="shared" si="6"/>
        <v>-</v>
      </c>
      <c r="S79" s="119"/>
      <c r="T79" s="197" t="str">
        <f t="shared" si="7"/>
        <v/>
      </c>
      <c r="U79" s="119"/>
      <c r="V79" s="121" t="str">
        <f t="shared" si="8"/>
        <v/>
      </c>
      <c r="W79" s="119"/>
      <c r="X79" s="122"/>
      <c r="Y79" s="123"/>
      <c r="Z79" s="120" t="str">
        <f t="shared" si="9"/>
        <v/>
      </c>
      <c r="AA79" s="118"/>
      <c r="AB79" s="116" t="str">
        <f t="shared" si="10"/>
        <v/>
      </c>
    </row>
    <row r="80" spans="1:28" x14ac:dyDescent="0.2">
      <c r="A80" s="168"/>
      <c r="B80" s="326">
        <v>569376</v>
      </c>
      <c r="C80" s="327" t="s">
        <v>415</v>
      </c>
      <c r="D80" s="328" t="s">
        <v>219</v>
      </c>
      <c r="E80" s="328" t="s">
        <v>75</v>
      </c>
      <c r="F80" s="329">
        <v>275</v>
      </c>
      <c r="G80" s="329" t="s">
        <v>78</v>
      </c>
      <c r="H80" s="329" t="s">
        <v>4</v>
      </c>
      <c r="I80" s="330" t="s">
        <v>17</v>
      </c>
      <c r="J80" s="330" t="s">
        <v>20</v>
      </c>
      <c r="K80" s="332">
        <v>71</v>
      </c>
      <c r="L80" s="332" t="s">
        <v>79</v>
      </c>
      <c r="M80" s="199">
        <v>18320</v>
      </c>
      <c r="N80" s="189"/>
      <c r="O80" s="199">
        <f t="shared" si="11"/>
        <v>18320</v>
      </c>
      <c r="P80" s="184"/>
      <c r="Q80" s="103"/>
      <c r="R80" s="195" t="str">
        <f t="shared" si="6"/>
        <v>-</v>
      </c>
      <c r="S80" s="119"/>
      <c r="T80" s="197" t="str">
        <f t="shared" si="7"/>
        <v/>
      </c>
      <c r="U80" s="119"/>
      <c r="V80" s="121" t="str">
        <f t="shared" si="8"/>
        <v/>
      </c>
      <c r="W80" s="119"/>
      <c r="X80" s="122"/>
      <c r="Y80" s="123"/>
      <c r="Z80" s="120" t="str">
        <f t="shared" si="9"/>
        <v/>
      </c>
      <c r="AA80" s="118"/>
      <c r="AB80" s="116" t="str">
        <f t="shared" si="10"/>
        <v/>
      </c>
    </row>
    <row r="81" spans="1:110" x14ac:dyDescent="0.2">
      <c r="A81" s="168"/>
      <c r="B81" s="326">
        <v>567750</v>
      </c>
      <c r="C81" s="327" t="s">
        <v>32</v>
      </c>
      <c r="D81" s="328" t="s">
        <v>219</v>
      </c>
      <c r="E81" s="328" t="s">
        <v>76</v>
      </c>
      <c r="F81" s="329">
        <v>275</v>
      </c>
      <c r="G81" s="329" t="s">
        <v>78</v>
      </c>
      <c r="H81" s="329" t="s">
        <v>4</v>
      </c>
      <c r="I81" s="330" t="s">
        <v>17</v>
      </c>
      <c r="J81" s="330" t="s">
        <v>20</v>
      </c>
      <c r="K81" s="332">
        <v>72</v>
      </c>
      <c r="L81" s="332" t="s">
        <v>79</v>
      </c>
      <c r="M81" s="199">
        <v>18862</v>
      </c>
      <c r="N81" s="185"/>
      <c r="O81" s="199">
        <f t="shared" si="11"/>
        <v>18862</v>
      </c>
      <c r="P81" s="184"/>
      <c r="Q81" s="103"/>
      <c r="R81" s="195" t="str">
        <f t="shared" si="6"/>
        <v>-</v>
      </c>
      <c r="S81" s="119"/>
      <c r="T81" s="197" t="str">
        <f t="shared" si="7"/>
        <v/>
      </c>
      <c r="U81" s="119"/>
      <c r="V81" s="121" t="str">
        <f t="shared" si="8"/>
        <v/>
      </c>
      <c r="W81" s="119"/>
      <c r="X81" s="122"/>
      <c r="Y81" s="123"/>
      <c r="Z81" s="120" t="str">
        <f t="shared" si="9"/>
        <v/>
      </c>
      <c r="AA81" s="118"/>
      <c r="AB81" s="116" t="str">
        <f t="shared" si="10"/>
        <v/>
      </c>
    </row>
    <row r="82" spans="1:110" x14ac:dyDescent="0.2">
      <c r="A82" s="168"/>
      <c r="B82" s="326">
        <v>566751</v>
      </c>
      <c r="C82" s="327" t="s">
        <v>416</v>
      </c>
      <c r="D82" s="328" t="s">
        <v>220</v>
      </c>
      <c r="E82" s="328" t="s">
        <v>75</v>
      </c>
      <c r="F82" s="329">
        <v>275</v>
      </c>
      <c r="G82" s="329" t="s">
        <v>78</v>
      </c>
      <c r="H82" s="329" t="s">
        <v>4</v>
      </c>
      <c r="I82" s="330" t="s">
        <v>19</v>
      </c>
      <c r="J82" s="330" t="s">
        <v>18</v>
      </c>
      <c r="K82" s="332">
        <v>72</v>
      </c>
      <c r="L82" s="332" t="s">
        <v>80</v>
      </c>
      <c r="M82" s="199">
        <v>17643</v>
      </c>
      <c r="N82" s="185"/>
      <c r="O82" s="199">
        <f t="shared" si="11"/>
        <v>17643</v>
      </c>
      <c r="P82" s="184"/>
      <c r="Q82" s="103"/>
      <c r="R82" s="195" t="str">
        <f t="shared" si="6"/>
        <v>-</v>
      </c>
      <c r="S82" s="119"/>
      <c r="T82" s="197" t="str">
        <f t="shared" si="7"/>
        <v/>
      </c>
      <c r="U82" s="119"/>
      <c r="V82" s="121" t="str">
        <f t="shared" si="8"/>
        <v/>
      </c>
      <c r="W82" s="119"/>
      <c r="X82" s="122"/>
      <c r="Y82" s="123"/>
      <c r="Z82" s="120" t="str">
        <f t="shared" si="9"/>
        <v/>
      </c>
      <c r="AA82" s="118"/>
      <c r="AB82" s="116" t="str">
        <f t="shared" si="10"/>
        <v/>
      </c>
    </row>
    <row r="83" spans="1:110" x14ac:dyDescent="0.2">
      <c r="A83" s="417" t="s">
        <v>682</v>
      </c>
      <c r="B83" s="326">
        <v>569132</v>
      </c>
      <c r="C83" s="327" t="s">
        <v>417</v>
      </c>
      <c r="D83" s="328" t="s">
        <v>216</v>
      </c>
      <c r="E83" s="328" t="s">
        <v>76</v>
      </c>
      <c r="F83" s="329">
        <v>295</v>
      </c>
      <c r="G83" s="329" t="s">
        <v>226</v>
      </c>
      <c r="H83" s="329" t="s">
        <v>4</v>
      </c>
      <c r="I83" s="330" t="s">
        <v>20</v>
      </c>
      <c r="J83" s="330" t="s">
        <v>18</v>
      </c>
      <c r="K83" s="332">
        <v>72</v>
      </c>
      <c r="L83" s="332" t="s">
        <v>79</v>
      </c>
      <c r="M83" s="199">
        <v>22981</v>
      </c>
      <c r="N83" s="185"/>
      <c r="O83" s="199">
        <f t="shared" si="11"/>
        <v>22981</v>
      </c>
      <c r="P83" s="184"/>
      <c r="Q83" s="103"/>
      <c r="R83" s="195" t="str">
        <f t="shared" si="6"/>
        <v>-</v>
      </c>
      <c r="S83" s="119"/>
      <c r="T83" s="197" t="str">
        <f t="shared" si="7"/>
        <v/>
      </c>
      <c r="U83" s="119"/>
      <c r="V83" s="121" t="str">
        <f t="shared" si="8"/>
        <v/>
      </c>
      <c r="W83" s="119"/>
      <c r="X83" s="122"/>
      <c r="Y83" s="123"/>
      <c r="Z83" s="120" t="str">
        <f t="shared" si="9"/>
        <v/>
      </c>
      <c r="AA83" s="118"/>
      <c r="AB83" s="116" t="str">
        <f t="shared" si="10"/>
        <v/>
      </c>
    </row>
    <row r="84" spans="1:110" x14ac:dyDescent="0.2">
      <c r="A84" s="168"/>
      <c r="B84" s="326">
        <v>570336</v>
      </c>
      <c r="C84" s="327" t="s">
        <v>658</v>
      </c>
      <c r="D84" s="328" t="s">
        <v>217</v>
      </c>
      <c r="E84" s="328" t="s">
        <v>76</v>
      </c>
      <c r="F84" s="329">
        <v>295</v>
      </c>
      <c r="G84" s="329" t="s">
        <v>226</v>
      </c>
      <c r="H84" s="329" t="s">
        <v>4</v>
      </c>
      <c r="I84" s="330" t="s">
        <v>20</v>
      </c>
      <c r="J84" s="330" t="s">
        <v>20</v>
      </c>
      <c r="K84" s="332">
        <v>73</v>
      </c>
      <c r="L84" s="332" t="s">
        <v>80</v>
      </c>
      <c r="M84" s="199">
        <v>22331</v>
      </c>
      <c r="N84" s="185"/>
      <c r="O84" s="199">
        <f t="shared" si="11"/>
        <v>22331</v>
      </c>
      <c r="P84" s="184"/>
      <c r="Q84" s="103"/>
      <c r="R84" s="195" t="str">
        <f t="shared" si="6"/>
        <v>-</v>
      </c>
      <c r="S84" s="119"/>
      <c r="T84" s="197" t="str">
        <f t="shared" si="7"/>
        <v/>
      </c>
      <c r="U84" s="119"/>
      <c r="V84" s="121" t="str">
        <f t="shared" si="8"/>
        <v/>
      </c>
      <c r="W84" s="119"/>
      <c r="X84" s="122"/>
      <c r="Y84" s="123"/>
      <c r="Z84" s="120" t="str">
        <f t="shared" si="9"/>
        <v/>
      </c>
      <c r="AA84" s="118"/>
      <c r="AB84" s="116" t="str">
        <f t="shared" si="10"/>
        <v/>
      </c>
    </row>
    <row r="85" spans="1:110" x14ac:dyDescent="0.2">
      <c r="A85" s="168"/>
      <c r="B85" s="326">
        <v>570273</v>
      </c>
      <c r="C85" s="327" t="s">
        <v>418</v>
      </c>
      <c r="D85" s="328" t="s">
        <v>216</v>
      </c>
      <c r="E85" s="328" t="s">
        <v>75</v>
      </c>
      <c r="F85" s="329">
        <v>295</v>
      </c>
      <c r="G85" s="329" t="s">
        <v>229</v>
      </c>
      <c r="H85" s="329" t="s">
        <v>4</v>
      </c>
      <c r="I85" s="330" t="s">
        <v>20</v>
      </c>
      <c r="J85" s="330" t="s">
        <v>18</v>
      </c>
      <c r="K85" s="332">
        <v>71</v>
      </c>
      <c r="L85" s="332" t="s">
        <v>80</v>
      </c>
      <c r="M85" s="199">
        <v>18970</v>
      </c>
      <c r="N85" s="185"/>
      <c r="O85" s="199">
        <f t="shared" si="11"/>
        <v>18970</v>
      </c>
      <c r="P85" s="184"/>
      <c r="Q85" s="103"/>
      <c r="R85" s="195" t="str">
        <f t="shared" si="6"/>
        <v>-</v>
      </c>
      <c r="S85" s="119"/>
      <c r="T85" s="197" t="str">
        <f t="shared" si="7"/>
        <v/>
      </c>
      <c r="U85" s="119"/>
      <c r="V85" s="121" t="str">
        <f t="shared" si="8"/>
        <v/>
      </c>
      <c r="W85" s="119"/>
      <c r="X85" s="122"/>
      <c r="Y85" s="123"/>
      <c r="Z85" s="120" t="str">
        <f t="shared" si="9"/>
        <v/>
      </c>
      <c r="AA85" s="118"/>
      <c r="AB85" s="116" t="str">
        <f t="shared" si="10"/>
        <v/>
      </c>
    </row>
    <row r="86" spans="1:110" x14ac:dyDescent="0.2">
      <c r="A86" s="168"/>
      <c r="B86" s="326">
        <v>567441</v>
      </c>
      <c r="C86" s="327" t="s">
        <v>419</v>
      </c>
      <c r="D86" s="328" t="s">
        <v>216</v>
      </c>
      <c r="E86" s="328" t="s">
        <v>76</v>
      </c>
      <c r="F86" s="329">
        <v>295</v>
      </c>
      <c r="G86" s="329" t="s">
        <v>229</v>
      </c>
      <c r="H86" s="329" t="s">
        <v>4</v>
      </c>
      <c r="I86" s="330" t="s">
        <v>20</v>
      </c>
      <c r="J86" s="330" t="s">
        <v>18</v>
      </c>
      <c r="K86" s="332">
        <v>72</v>
      </c>
      <c r="L86" s="332" t="s">
        <v>79</v>
      </c>
      <c r="M86" s="199">
        <v>19540</v>
      </c>
      <c r="N86" s="185"/>
      <c r="O86" s="199">
        <f t="shared" si="11"/>
        <v>19540</v>
      </c>
      <c r="P86" s="184"/>
      <c r="Q86" s="103"/>
      <c r="R86" s="195" t="str">
        <f t="shared" si="6"/>
        <v>-</v>
      </c>
      <c r="S86" s="119"/>
      <c r="T86" s="197" t="str">
        <f t="shared" si="7"/>
        <v/>
      </c>
      <c r="U86" s="119"/>
      <c r="V86" s="121" t="str">
        <f t="shared" si="8"/>
        <v/>
      </c>
      <c r="W86" s="119"/>
      <c r="X86" s="122"/>
      <c r="Y86" s="123"/>
      <c r="Z86" s="120" t="str">
        <f t="shared" si="9"/>
        <v/>
      </c>
      <c r="AA86" s="118"/>
      <c r="AB86" s="116" t="str">
        <f t="shared" si="10"/>
        <v/>
      </c>
    </row>
    <row r="87" spans="1:110" x14ac:dyDescent="0.2">
      <c r="A87" s="168"/>
      <c r="B87" s="326">
        <v>567402</v>
      </c>
      <c r="C87" s="327" t="s">
        <v>67</v>
      </c>
      <c r="D87" s="328" t="s">
        <v>217</v>
      </c>
      <c r="E87" s="328" t="s">
        <v>75</v>
      </c>
      <c r="F87" s="329">
        <v>295</v>
      </c>
      <c r="G87" s="329" t="s">
        <v>229</v>
      </c>
      <c r="H87" s="329" t="s">
        <v>4</v>
      </c>
      <c r="I87" s="330" t="s">
        <v>18</v>
      </c>
      <c r="J87" s="330" t="s">
        <v>18</v>
      </c>
      <c r="K87" s="332">
        <v>70</v>
      </c>
      <c r="L87" s="332" t="s">
        <v>79</v>
      </c>
      <c r="M87" s="199">
        <v>19187</v>
      </c>
      <c r="N87" s="185"/>
      <c r="O87" s="199">
        <f t="shared" si="11"/>
        <v>19187</v>
      </c>
      <c r="P87" s="184"/>
      <c r="Q87" s="103"/>
      <c r="R87" s="195" t="str">
        <f t="shared" si="6"/>
        <v>-</v>
      </c>
      <c r="S87" s="119"/>
      <c r="T87" s="197" t="str">
        <f t="shared" si="7"/>
        <v/>
      </c>
      <c r="U87" s="119"/>
      <c r="V87" s="121" t="str">
        <f t="shared" si="8"/>
        <v/>
      </c>
      <c r="W87" s="119"/>
      <c r="X87" s="122"/>
      <c r="Y87" s="123"/>
      <c r="Z87" s="120" t="str">
        <f t="shared" si="9"/>
        <v/>
      </c>
      <c r="AA87" s="118"/>
      <c r="AB87" s="116" t="str">
        <f t="shared" si="10"/>
        <v/>
      </c>
    </row>
    <row r="88" spans="1:110" x14ac:dyDescent="0.2">
      <c r="A88" s="168"/>
      <c r="B88" s="326">
        <v>567431</v>
      </c>
      <c r="C88" s="327" t="s">
        <v>420</v>
      </c>
      <c r="D88" s="328" t="s">
        <v>217</v>
      </c>
      <c r="E88" s="328" t="s">
        <v>76</v>
      </c>
      <c r="F88" s="329">
        <v>295</v>
      </c>
      <c r="G88" s="329" t="s">
        <v>229</v>
      </c>
      <c r="H88" s="329" t="s">
        <v>4</v>
      </c>
      <c r="I88" s="330" t="s">
        <v>20</v>
      </c>
      <c r="J88" s="330" t="s">
        <v>18</v>
      </c>
      <c r="K88" s="332">
        <v>72</v>
      </c>
      <c r="L88" s="332" t="s">
        <v>79</v>
      </c>
      <c r="M88" s="199">
        <v>19756</v>
      </c>
      <c r="N88" s="185"/>
      <c r="O88" s="199">
        <f t="shared" si="11"/>
        <v>19756</v>
      </c>
      <c r="P88" s="184"/>
      <c r="Q88" s="103"/>
      <c r="R88" s="195" t="str">
        <f t="shared" si="6"/>
        <v>-</v>
      </c>
      <c r="S88" s="119"/>
      <c r="T88" s="197" t="str">
        <f t="shared" si="7"/>
        <v/>
      </c>
      <c r="U88" s="119"/>
      <c r="V88" s="121" t="str">
        <f t="shared" si="8"/>
        <v/>
      </c>
      <c r="W88" s="119"/>
      <c r="X88" s="122"/>
      <c r="Y88" s="123"/>
      <c r="Z88" s="120" t="str">
        <f t="shared" si="9"/>
        <v/>
      </c>
      <c r="AA88" s="118"/>
      <c r="AB88" s="116" t="str">
        <f t="shared" si="10"/>
        <v/>
      </c>
    </row>
    <row r="89" spans="1:110" x14ac:dyDescent="0.2">
      <c r="A89" s="168"/>
      <c r="B89" s="326">
        <v>568247</v>
      </c>
      <c r="C89" s="327" t="s">
        <v>421</v>
      </c>
      <c r="D89" s="328" t="s">
        <v>218</v>
      </c>
      <c r="E89" s="328" t="s">
        <v>75</v>
      </c>
      <c r="F89" s="329">
        <v>295</v>
      </c>
      <c r="G89" s="329" t="s">
        <v>229</v>
      </c>
      <c r="H89" s="329" t="s">
        <v>4</v>
      </c>
      <c r="I89" s="333" t="s">
        <v>20</v>
      </c>
      <c r="J89" s="333" t="s">
        <v>20</v>
      </c>
      <c r="K89" s="332">
        <v>71</v>
      </c>
      <c r="L89" s="332" t="s">
        <v>79</v>
      </c>
      <c r="M89" s="199">
        <v>18808</v>
      </c>
      <c r="N89" s="185"/>
      <c r="O89" s="199">
        <f t="shared" si="11"/>
        <v>18808</v>
      </c>
      <c r="P89" s="184"/>
      <c r="Q89" s="103"/>
      <c r="R89" s="195"/>
      <c r="S89" s="119"/>
      <c r="T89" s="197"/>
      <c r="U89" s="119"/>
      <c r="V89" s="121"/>
      <c r="W89" s="119"/>
      <c r="X89" s="122"/>
      <c r="Y89" s="123"/>
      <c r="Z89" s="120"/>
      <c r="AA89" s="118"/>
      <c r="AB89" s="116"/>
    </row>
    <row r="90" spans="1:110" x14ac:dyDescent="0.2">
      <c r="A90" s="168"/>
      <c r="B90" s="326">
        <v>568223</v>
      </c>
      <c r="C90" s="327" t="s">
        <v>422</v>
      </c>
      <c r="D90" s="328" t="s">
        <v>218</v>
      </c>
      <c r="E90" s="328" t="s">
        <v>76</v>
      </c>
      <c r="F90" s="329">
        <v>295</v>
      </c>
      <c r="G90" s="329" t="s">
        <v>229</v>
      </c>
      <c r="H90" s="329" t="s">
        <v>4</v>
      </c>
      <c r="I90" s="330" t="s">
        <v>19</v>
      </c>
      <c r="J90" s="330" t="s">
        <v>20</v>
      </c>
      <c r="K90" s="332">
        <v>74</v>
      </c>
      <c r="L90" s="332" t="s">
        <v>80</v>
      </c>
      <c r="M90" s="199">
        <v>19377</v>
      </c>
      <c r="N90" s="185"/>
      <c r="O90" s="199">
        <f t="shared" si="11"/>
        <v>19377</v>
      </c>
      <c r="P90" s="184"/>
      <c r="Q90" s="103"/>
      <c r="R90" s="195" t="str">
        <f t="shared" si="6"/>
        <v>-</v>
      </c>
      <c r="S90" s="119"/>
      <c r="T90" s="197" t="str">
        <f t="shared" si="7"/>
        <v/>
      </c>
      <c r="U90" s="119"/>
      <c r="V90" s="121" t="str">
        <f t="shared" si="8"/>
        <v/>
      </c>
      <c r="W90" s="119"/>
      <c r="X90" s="122"/>
      <c r="Y90" s="123"/>
      <c r="Z90" s="120" t="str">
        <f t="shared" si="9"/>
        <v/>
      </c>
      <c r="AA90" s="118"/>
      <c r="AB90" s="116" t="str">
        <f t="shared" si="10"/>
        <v/>
      </c>
    </row>
    <row r="91" spans="1:110" x14ac:dyDescent="0.2">
      <c r="A91" s="168"/>
      <c r="B91" s="326">
        <v>570271</v>
      </c>
      <c r="C91" s="327" t="s">
        <v>423</v>
      </c>
      <c r="D91" s="328" t="s">
        <v>216</v>
      </c>
      <c r="E91" s="328" t="s">
        <v>75</v>
      </c>
      <c r="F91" s="329">
        <v>295</v>
      </c>
      <c r="G91" s="329" t="s">
        <v>230</v>
      </c>
      <c r="H91" s="329" t="s">
        <v>4</v>
      </c>
      <c r="I91" s="330" t="s">
        <v>20</v>
      </c>
      <c r="J91" s="330" t="s">
        <v>18</v>
      </c>
      <c r="K91" s="332">
        <v>72</v>
      </c>
      <c r="L91" s="332" t="s">
        <v>80</v>
      </c>
      <c r="M91" s="199">
        <v>18699</v>
      </c>
      <c r="N91" s="185"/>
      <c r="O91" s="199">
        <f t="shared" si="11"/>
        <v>18699</v>
      </c>
      <c r="P91" s="184"/>
      <c r="Q91" s="103"/>
      <c r="R91" s="195" t="str">
        <f t="shared" si="6"/>
        <v>-</v>
      </c>
      <c r="S91" s="119"/>
      <c r="T91" s="197" t="str">
        <f t="shared" si="7"/>
        <v/>
      </c>
      <c r="U91" s="119"/>
      <c r="V91" s="121" t="str">
        <f t="shared" si="8"/>
        <v/>
      </c>
      <c r="W91" s="119"/>
      <c r="X91" s="122"/>
      <c r="Y91" s="123"/>
      <c r="Z91" s="120" t="str">
        <f t="shared" si="9"/>
        <v/>
      </c>
      <c r="AA91" s="118"/>
      <c r="AB91" s="116" t="str">
        <f t="shared" si="10"/>
        <v/>
      </c>
    </row>
    <row r="92" spans="1:110" s="9" customFormat="1" x14ac:dyDescent="0.2">
      <c r="A92" s="168"/>
      <c r="B92" s="326">
        <v>567443</v>
      </c>
      <c r="C92" s="327" t="s">
        <v>424</v>
      </c>
      <c r="D92" s="328" t="s">
        <v>216</v>
      </c>
      <c r="E92" s="328" t="s">
        <v>76</v>
      </c>
      <c r="F92" s="329">
        <v>295</v>
      </c>
      <c r="G92" s="329" t="s">
        <v>230</v>
      </c>
      <c r="H92" s="329" t="s">
        <v>4</v>
      </c>
      <c r="I92" s="330" t="s">
        <v>19</v>
      </c>
      <c r="J92" s="330" t="s">
        <v>20</v>
      </c>
      <c r="K92" s="332">
        <v>72</v>
      </c>
      <c r="L92" s="332" t="s">
        <v>79</v>
      </c>
      <c r="M92" s="199">
        <v>19269</v>
      </c>
      <c r="N92" s="185"/>
      <c r="O92" s="199">
        <f t="shared" si="11"/>
        <v>19269</v>
      </c>
      <c r="P92" s="184"/>
      <c r="Q92" s="104"/>
      <c r="R92" s="195" t="str">
        <f t="shared" si="6"/>
        <v>-</v>
      </c>
      <c r="S92" s="119"/>
      <c r="T92" s="197" t="str">
        <f t="shared" si="7"/>
        <v/>
      </c>
      <c r="U92" s="119"/>
      <c r="V92" s="121" t="str">
        <f t="shared" si="8"/>
        <v/>
      </c>
      <c r="W92" s="119"/>
      <c r="X92" s="122"/>
      <c r="Y92" s="123"/>
      <c r="Z92" s="120" t="str">
        <f t="shared" si="9"/>
        <v/>
      </c>
      <c r="AA92" s="118"/>
      <c r="AB92" s="116" t="str">
        <f t="shared" si="10"/>
        <v/>
      </c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110" s="9" customFormat="1" x14ac:dyDescent="0.2">
      <c r="A93" s="168"/>
      <c r="B93" s="326">
        <v>568002</v>
      </c>
      <c r="C93" s="327" t="s">
        <v>68</v>
      </c>
      <c r="D93" s="328" t="s">
        <v>217</v>
      </c>
      <c r="E93" s="328" t="s">
        <v>75</v>
      </c>
      <c r="F93" s="329">
        <v>295</v>
      </c>
      <c r="G93" s="329" t="s">
        <v>230</v>
      </c>
      <c r="H93" s="329" t="s">
        <v>4</v>
      </c>
      <c r="I93" s="330" t="s">
        <v>18</v>
      </c>
      <c r="J93" s="330" t="s">
        <v>18</v>
      </c>
      <c r="K93" s="332">
        <v>70</v>
      </c>
      <c r="L93" s="332" t="s">
        <v>79</v>
      </c>
      <c r="M93" s="199">
        <v>18916</v>
      </c>
      <c r="N93" s="185"/>
      <c r="O93" s="199">
        <f t="shared" si="11"/>
        <v>18916</v>
      </c>
      <c r="P93" s="184"/>
      <c r="Q93" s="147"/>
      <c r="R93" s="195" t="str">
        <f t="shared" si="6"/>
        <v>-</v>
      </c>
      <c r="S93" s="119"/>
      <c r="T93" s="197" t="str">
        <f t="shared" si="7"/>
        <v/>
      </c>
      <c r="U93" s="119"/>
      <c r="V93" s="121" t="str">
        <f t="shared" si="8"/>
        <v/>
      </c>
      <c r="W93" s="119"/>
      <c r="X93" s="122"/>
      <c r="Y93" s="123"/>
      <c r="Z93" s="120" t="str">
        <f t="shared" si="9"/>
        <v/>
      </c>
      <c r="AA93" s="118"/>
      <c r="AB93" s="116" t="str">
        <f t="shared" si="10"/>
        <v/>
      </c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</row>
    <row r="94" spans="1:110" s="9" customFormat="1" x14ac:dyDescent="0.2">
      <c r="A94" s="168"/>
      <c r="B94" s="326">
        <v>567433</v>
      </c>
      <c r="C94" s="327" t="s">
        <v>426</v>
      </c>
      <c r="D94" s="328" t="s">
        <v>217</v>
      </c>
      <c r="E94" s="328" t="s">
        <v>76</v>
      </c>
      <c r="F94" s="329">
        <v>295</v>
      </c>
      <c r="G94" s="329" t="s">
        <v>230</v>
      </c>
      <c r="H94" s="329" t="s">
        <v>4</v>
      </c>
      <c r="I94" s="330" t="s">
        <v>20</v>
      </c>
      <c r="J94" s="330" t="s">
        <v>18</v>
      </c>
      <c r="K94" s="332">
        <v>72</v>
      </c>
      <c r="L94" s="332" t="s">
        <v>79</v>
      </c>
      <c r="M94" s="199">
        <v>19485</v>
      </c>
      <c r="N94" s="185"/>
      <c r="O94" s="199">
        <f t="shared" si="11"/>
        <v>19485</v>
      </c>
      <c r="P94" s="184"/>
      <c r="Q94" s="103"/>
      <c r="R94" s="195" t="str">
        <f t="shared" si="6"/>
        <v>-</v>
      </c>
      <c r="S94" s="119"/>
      <c r="T94" s="197" t="str">
        <f t="shared" si="7"/>
        <v/>
      </c>
      <c r="U94" s="119"/>
      <c r="V94" s="121" t="str">
        <f t="shared" si="8"/>
        <v/>
      </c>
      <c r="W94" s="119"/>
      <c r="X94" s="122"/>
      <c r="Y94" s="123"/>
      <c r="Z94" s="120" t="str">
        <f t="shared" si="9"/>
        <v/>
      </c>
      <c r="AA94" s="118"/>
      <c r="AB94" s="116" t="str">
        <f t="shared" si="10"/>
        <v/>
      </c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</row>
    <row r="95" spans="1:110" x14ac:dyDescent="0.2">
      <c r="A95" s="168"/>
      <c r="B95" s="326">
        <v>568249</v>
      </c>
      <c r="C95" s="327" t="s">
        <v>427</v>
      </c>
      <c r="D95" s="328" t="s">
        <v>218</v>
      </c>
      <c r="E95" s="328" t="s">
        <v>75</v>
      </c>
      <c r="F95" s="329">
        <v>295</v>
      </c>
      <c r="G95" s="329" t="s">
        <v>230</v>
      </c>
      <c r="H95" s="329" t="s">
        <v>4</v>
      </c>
      <c r="I95" s="330" t="s">
        <v>19</v>
      </c>
      <c r="J95" s="330" t="s">
        <v>18</v>
      </c>
      <c r="K95" s="332">
        <v>73</v>
      </c>
      <c r="L95" s="332" t="s">
        <v>80</v>
      </c>
      <c r="M95" s="199">
        <v>18537</v>
      </c>
      <c r="N95" s="185"/>
      <c r="O95" s="199">
        <f t="shared" si="11"/>
        <v>18537</v>
      </c>
      <c r="P95" s="184"/>
      <c r="Q95" s="103"/>
      <c r="R95" s="195" t="str">
        <f t="shared" si="6"/>
        <v>-</v>
      </c>
      <c r="S95" s="119"/>
      <c r="T95" s="197" t="str">
        <f t="shared" si="7"/>
        <v/>
      </c>
      <c r="U95" s="119"/>
      <c r="V95" s="121" t="str">
        <f t="shared" si="8"/>
        <v/>
      </c>
      <c r="W95" s="119"/>
      <c r="X95" s="122"/>
      <c r="Y95" s="123"/>
      <c r="Z95" s="120" t="str">
        <f t="shared" si="9"/>
        <v/>
      </c>
      <c r="AA95" s="118"/>
      <c r="AB95" s="116" t="str">
        <f t="shared" si="10"/>
        <v/>
      </c>
    </row>
    <row r="96" spans="1:110" x14ac:dyDescent="0.2">
      <c r="A96" s="168"/>
      <c r="B96" s="326">
        <v>568863</v>
      </c>
      <c r="C96" s="327" t="s">
        <v>428</v>
      </c>
      <c r="D96" s="328" t="s">
        <v>218</v>
      </c>
      <c r="E96" s="328" t="s">
        <v>75</v>
      </c>
      <c r="F96" s="329">
        <v>295</v>
      </c>
      <c r="G96" s="329" t="s">
        <v>230</v>
      </c>
      <c r="H96" s="329" t="s">
        <v>4</v>
      </c>
      <c r="I96" s="330" t="s">
        <v>19</v>
      </c>
      <c r="J96" s="330" t="s">
        <v>18</v>
      </c>
      <c r="K96" s="332">
        <v>72</v>
      </c>
      <c r="L96" s="332" t="s">
        <v>80</v>
      </c>
      <c r="M96" s="199">
        <v>19648</v>
      </c>
      <c r="N96" s="185"/>
      <c r="O96" s="199">
        <f t="shared" si="11"/>
        <v>19648</v>
      </c>
      <c r="P96" s="184"/>
      <c r="Q96" s="103"/>
      <c r="R96" s="195" t="str">
        <f t="shared" si="6"/>
        <v>-</v>
      </c>
      <c r="S96" s="119"/>
      <c r="T96" s="197" t="str">
        <f t="shared" si="7"/>
        <v/>
      </c>
      <c r="U96" s="119"/>
      <c r="V96" s="121" t="str">
        <f t="shared" si="8"/>
        <v/>
      </c>
      <c r="W96" s="119"/>
      <c r="X96" s="122"/>
      <c r="Y96" s="123"/>
      <c r="Z96" s="120" t="str">
        <f t="shared" si="9"/>
        <v/>
      </c>
      <c r="AA96" s="118"/>
      <c r="AB96" s="116" t="str">
        <f t="shared" si="10"/>
        <v/>
      </c>
    </row>
    <row r="97" spans="1:110" x14ac:dyDescent="0.2">
      <c r="A97" s="168"/>
      <c r="B97" s="326">
        <v>568226</v>
      </c>
      <c r="C97" s="327" t="s">
        <v>430</v>
      </c>
      <c r="D97" s="328" t="s">
        <v>218</v>
      </c>
      <c r="E97" s="328" t="s">
        <v>76</v>
      </c>
      <c r="F97" s="329">
        <v>295</v>
      </c>
      <c r="G97" s="329" t="s">
        <v>230</v>
      </c>
      <c r="H97" s="329" t="s">
        <v>4</v>
      </c>
      <c r="I97" s="330" t="s">
        <v>17</v>
      </c>
      <c r="J97" s="330" t="s">
        <v>20</v>
      </c>
      <c r="K97" s="332">
        <v>75</v>
      </c>
      <c r="L97" s="332" t="s">
        <v>80</v>
      </c>
      <c r="M97" s="199">
        <v>19079</v>
      </c>
      <c r="N97" s="190"/>
      <c r="O97" s="199">
        <f t="shared" si="11"/>
        <v>19079</v>
      </c>
      <c r="P97" s="187"/>
      <c r="Q97" s="103"/>
      <c r="R97" s="195" t="str">
        <f t="shared" si="6"/>
        <v>-</v>
      </c>
      <c r="S97" s="119"/>
      <c r="T97" s="197" t="str">
        <f t="shared" si="7"/>
        <v/>
      </c>
      <c r="U97" s="119"/>
      <c r="V97" s="121" t="str">
        <f t="shared" si="8"/>
        <v/>
      </c>
      <c r="W97" s="119"/>
      <c r="X97" s="122"/>
      <c r="Y97" s="123"/>
      <c r="Z97" s="120" t="str">
        <f t="shared" si="9"/>
        <v/>
      </c>
      <c r="AA97" s="118"/>
      <c r="AB97" s="116" t="str">
        <f t="shared" si="10"/>
        <v/>
      </c>
    </row>
    <row r="98" spans="1:110" x14ac:dyDescent="0.2">
      <c r="A98" s="168"/>
      <c r="B98" s="326">
        <v>567350</v>
      </c>
      <c r="C98" s="327" t="s">
        <v>425</v>
      </c>
      <c r="D98" s="328" t="s">
        <v>217</v>
      </c>
      <c r="E98" s="328" t="s">
        <v>75</v>
      </c>
      <c r="F98" s="329">
        <v>295</v>
      </c>
      <c r="G98" s="329" t="s">
        <v>230</v>
      </c>
      <c r="H98" s="329" t="s">
        <v>4</v>
      </c>
      <c r="I98" s="330" t="s">
        <v>20</v>
      </c>
      <c r="J98" s="330" t="s">
        <v>18</v>
      </c>
      <c r="K98" s="332">
        <v>69</v>
      </c>
      <c r="L98" s="332" t="s">
        <v>79</v>
      </c>
      <c r="M98" s="199">
        <v>19648</v>
      </c>
      <c r="N98" s="185"/>
      <c r="O98" s="199">
        <f t="shared" si="11"/>
        <v>19648</v>
      </c>
      <c r="P98" s="184"/>
      <c r="Q98" s="103"/>
      <c r="R98" s="195" t="str">
        <f t="shared" si="6"/>
        <v>-</v>
      </c>
      <c r="S98" s="119"/>
      <c r="T98" s="197" t="str">
        <f t="shared" si="7"/>
        <v/>
      </c>
      <c r="U98" s="119"/>
      <c r="V98" s="121" t="str">
        <f t="shared" si="8"/>
        <v/>
      </c>
      <c r="W98" s="119"/>
      <c r="X98" s="122"/>
      <c r="Y98" s="123"/>
      <c r="Z98" s="120" t="str">
        <f t="shared" si="9"/>
        <v/>
      </c>
      <c r="AA98" s="118"/>
      <c r="AB98" s="116" t="str">
        <f t="shared" si="10"/>
        <v/>
      </c>
    </row>
    <row r="99" spans="1:110" s="9" customFormat="1" x14ac:dyDescent="0.2">
      <c r="A99" s="168"/>
      <c r="B99" s="326">
        <v>567354</v>
      </c>
      <c r="C99" s="327" t="s">
        <v>429</v>
      </c>
      <c r="D99" s="328" t="s">
        <v>218</v>
      </c>
      <c r="E99" s="328" t="s">
        <v>76</v>
      </c>
      <c r="F99" s="329">
        <v>295</v>
      </c>
      <c r="G99" s="329" t="s">
        <v>230</v>
      </c>
      <c r="H99" s="329" t="s">
        <v>4</v>
      </c>
      <c r="I99" s="330" t="s">
        <v>19</v>
      </c>
      <c r="J99" s="330" t="s">
        <v>20</v>
      </c>
      <c r="K99" s="332">
        <v>72</v>
      </c>
      <c r="L99" s="332" t="s">
        <v>79</v>
      </c>
      <c r="M99" s="199">
        <v>20190</v>
      </c>
      <c r="N99" s="185"/>
      <c r="O99" s="199">
        <f t="shared" si="11"/>
        <v>20190</v>
      </c>
      <c r="P99" s="184"/>
      <c r="Q99" s="147"/>
      <c r="R99" s="195" t="str">
        <f t="shared" si="6"/>
        <v>-</v>
      </c>
      <c r="S99" s="119"/>
      <c r="T99" s="197" t="str">
        <f t="shared" si="7"/>
        <v/>
      </c>
      <c r="U99" s="119"/>
      <c r="V99" s="121" t="str">
        <f t="shared" si="8"/>
        <v/>
      </c>
      <c r="W99" s="119"/>
      <c r="X99" s="122"/>
      <c r="Y99" s="123"/>
      <c r="Z99" s="120" t="str">
        <f t="shared" si="9"/>
        <v/>
      </c>
      <c r="AA99" s="118"/>
      <c r="AB99" s="116" t="str">
        <f t="shared" si="10"/>
        <v/>
      </c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</row>
    <row r="100" spans="1:110" s="9" customFormat="1" x14ac:dyDescent="0.2">
      <c r="A100" s="168"/>
      <c r="B100" s="326">
        <v>565117</v>
      </c>
      <c r="C100" s="327" t="s">
        <v>431</v>
      </c>
      <c r="D100" s="328" t="s">
        <v>219</v>
      </c>
      <c r="E100" s="328" t="s">
        <v>75</v>
      </c>
      <c r="F100" s="329">
        <v>295</v>
      </c>
      <c r="G100" s="329" t="s">
        <v>230</v>
      </c>
      <c r="H100" s="329" t="s">
        <v>4</v>
      </c>
      <c r="I100" s="330" t="s">
        <v>17</v>
      </c>
      <c r="J100" s="330" t="s">
        <v>20</v>
      </c>
      <c r="K100" s="332">
        <v>70</v>
      </c>
      <c r="L100" s="332" t="s">
        <v>79</v>
      </c>
      <c r="M100" s="199">
        <v>22873</v>
      </c>
      <c r="N100" s="185"/>
      <c r="O100" s="199">
        <f t="shared" si="11"/>
        <v>22873</v>
      </c>
      <c r="P100" s="184"/>
      <c r="Q100" s="147"/>
      <c r="R100" s="195" t="str">
        <f t="shared" si="6"/>
        <v>-</v>
      </c>
      <c r="S100" s="119"/>
      <c r="T100" s="197" t="str">
        <f t="shared" si="7"/>
        <v/>
      </c>
      <c r="U100" s="119"/>
      <c r="V100" s="121" t="str">
        <f t="shared" si="8"/>
        <v/>
      </c>
      <c r="W100" s="119"/>
      <c r="X100" s="122"/>
      <c r="Y100" s="123"/>
      <c r="Z100" s="120" t="str">
        <f t="shared" si="9"/>
        <v/>
      </c>
      <c r="AA100" s="118"/>
      <c r="AB100" s="116" t="str">
        <f t="shared" si="10"/>
        <v/>
      </c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</row>
    <row r="101" spans="1:110" s="151" customFormat="1" x14ac:dyDescent="0.2">
      <c r="A101" s="168"/>
      <c r="B101" s="326">
        <v>566824</v>
      </c>
      <c r="C101" s="327" t="s">
        <v>432</v>
      </c>
      <c r="D101" s="328" t="s">
        <v>220</v>
      </c>
      <c r="E101" s="328" t="s">
        <v>75</v>
      </c>
      <c r="F101" s="329">
        <v>295</v>
      </c>
      <c r="G101" s="329" t="s">
        <v>230</v>
      </c>
      <c r="H101" s="329" t="s">
        <v>4</v>
      </c>
      <c r="I101" s="330" t="s">
        <v>19</v>
      </c>
      <c r="J101" s="330" t="s">
        <v>18</v>
      </c>
      <c r="K101" s="332">
        <v>71</v>
      </c>
      <c r="L101" s="332" t="s">
        <v>80</v>
      </c>
      <c r="M101" s="199">
        <v>18862</v>
      </c>
      <c r="N101" s="185"/>
      <c r="O101" s="199">
        <f t="shared" si="11"/>
        <v>18862</v>
      </c>
      <c r="P101" s="184"/>
      <c r="Q101" s="103"/>
      <c r="R101" s="195" t="str">
        <f t="shared" si="6"/>
        <v>-</v>
      </c>
      <c r="S101" s="119"/>
      <c r="T101" s="197" t="str">
        <f t="shared" si="7"/>
        <v/>
      </c>
      <c r="U101" s="119"/>
      <c r="V101" s="121" t="str">
        <f t="shared" si="8"/>
        <v/>
      </c>
      <c r="W101" s="119"/>
      <c r="X101" s="122"/>
      <c r="Y101" s="123"/>
      <c r="Z101" s="120" t="str">
        <f t="shared" si="9"/>
        <v/>
      </c>
      <c r="AA101" s="118"/>
      <c r="AB101" s="116" t="str">
        <f t="shared" si="10"/>
        <v/>
      </c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</row>
    <row r="102" spans="1:110" s="151" customFormat="1" x14ac:dyDescent="0.2">
      <c r="A102" s="168"/>
      <c r="B102" s="326">
        <v>568464</v>
      </c>
      <c r="C102" s="327" t="s">
        <v>433</v>
      </c>
      <c r="D102" s="328" t="s">
        <v>220</v>
      </c>
      <c r="E102" s="328" t="s">
        <v>76</v>
      </c>
      <c r="F102" s="329">
        <v>295</v>
      </c>
      <c r="G102" s="329" t="s">
        <v>230</v>
      </c>
      <c r="H102" s="329" t="s">
        <v>4</v>
      </c>
      <c r="I102" s="330" t="s">
        <v>17</v>
      </c>
      <c r="J102" s="330" t="s">
        <v>18</v>
      </c>
      <c r="K102" s="332">
        <v>73</v>
      </c>
      <c r="L102" s="332" t="s">
        <v>80</v>
      </c>
      <c r="M102" s="199">
        <v>19431</v>
      </c>
      <c r="N102" s="185"/>
      <c r="O102" s="199">
        <f t="shared" si="11"/>
        <v>19431</v>
      </c>
      <c r="P102" s="184"/>
      <c r="Q102" s="119"/>
      <c r="R102" s="195" t="str">
        <f t="shared" si="6"/>
        <v>-</v>
      </c>
      <c r="S102" s="119"/>
      <c r="T102" s="197" t="str">
        <f t="shared" si="7"/>
        <v/>
      </c>
      <c r="U102" s="119"/>
      <c r="V102" s="121" t="str">
        <f t="shared" si="8"/>
        <v/>
      </c>
      <c r="W102" s="119"/>
      <c r="X102" s="122"/>
      <c r="Y102" s="123"/>
      <c r="Z102" s="120" t="str">
        <f t="shared" si="9"/>
        <v/>
      </c>
      <c r="AA102" s="118"/>
      <c r="AB102" s="116" t="str">
        <f t="shared" si="10"/>
        <v/>
      </c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</row>
    <row r="103" spans="1:110" x14ac:dyDescent="0.2">
      <c r="A103" s="168"/>
      <c r="B103" s="326">
        <v>566580</v>
      </c>
      <c r="C103" s="327" t="s">
        <v>69</v>
      </c>
      <c r="D103" s="328" t="s">
        <v>216</v>
      </c>
      <c r="E103" s="328" t="s">
        <v>75</v>
      </c>
      <c r="F103" s="329">
        <v>305</v>
      </c>
      <c r="G103" s="329" t="s">
        <v>78</v>
      </c>
      <c r="H103" s="329" t="s">
        <v>4</v>
      </c>
      <c r="I103" s="330" t="s">
        <v>20</v>
      </c>
      <c r="J103" s="330" t="s">
        <v>18</v>
      </c>
      <c r="K103" s="332">
        <v>70</v>
      </c>
      <c r="L103" s="332" t="s">
        <v>79</v>
      </c>
      <c r="M103" s="199">
        <v>18808</v>
      </c>
      <c r="N103" s="185"/>
      <c r="O103" s="199">
        <f t="shared" si="11"/>
        <v>18808</v>
      </c>
      <c r="P103" s="184"/>
      <c r="Q103" s="103"/>
      <c r="R103" s="195" t="str">
        <f t="shared" si="6"/>
        <v>-</v>
      </c>
      <c r="S103" s="119"/>
      <c r="T103" s="197" t="str">
        <f t="shared" si="7"/>
        <v/>
      </c>
      <c r="U103" s="119"/>
      <c r="V103" s="121" t="str">
        <f t="shared" si="8"/>
        <v/>
      </c>
      <c r="W103" s="119"/>
      <c r="X103" s="122"/>
      <c r="Y103" s="123"/>
      <c r="Z103" s="120" t="str">
        <f t="shared" si="9"/>
        <v/>
      </c>
      <c r="AA103" s="118"/>
      <c r="AB103" s="116" t="str">
        <f t="shared" si="10"/>
        <v/>
      </c>
    </row>
    <row r="104" spans="1:110" x14ac:dyDescent="0.2">
      <c r="A104" s="168"/>
      <c r="B104" s="326">
        <v>566582</v>
      </c>
      <c r="C104" s="327" t="s">
        <v>434</v>
      </c>
      <c r="D104" s="328" t="s">
        <v>216</v>
      </c>
      <c r="E104" s="328" t="s">
        <v>76</v>
      </c>
      <c r="F104" s="329">
        <v>305</v>
      </c>
      <c r="G104" s="329" t="s">
        <v>78</v>
      </c>
      <c r="H104" s="329" t="s">
        <v>4</v>
      </c>
      <c r="I104" s="330" t="s">
        <v>19</v>
      </c>
      <c r="J104" s="330" t="s">
        <v>20</v>
      </c>
      <c r="K104" s="332">
        <v>77</v>
      </c>
      <c r="L104" s="332" t="s">
        <v>81</v>
      </c>
      <c r="M104" s="199">
        <v>19431</v>
      </c>
      <c r="N104" s="185"/>
      <c r="O104" s="199">
        <f t="shared" si="11"/>
        <v>19431</v>
      </c>
      <c r="P104" s="184"/>
      <c r="Q104" s="103"/>
      <c r="R104" s="195" t="str">
        <f t="shared" si="6"/>
        <v>-</v>
      </c>
      <c r="S104" s="119"/>
      <c r="T104" s="197" t="str">
        <f t="shared" si="7"/>
        <v/>
      </c>
      <c r="U104" s="119"/>
      <c r="V104" s="121" t="str">
        <f t="shared" si="8"/>
        <v/>
      </c>
      <c r="W104" s="119"/>
      <c r="X104" s="122"/>
      <c r="Y104" s="123"/>
      <c r="Z104" s="120" t="str">
        <f t="shared" si="9"/>
        <v/>
      </c>
      <c r="AA104" s="118"/>
      <c r="AB104" s="116" t="str">
        <f t="shared" si="10"/>
        <v/>
      </c>
    </row>
    <row r="105" spans="1:110" x14ac:dyDescent="0.2">
      <c r="A105" s="168"/>
      <c r="B105" s="326">
        <v>568690</v>
      </c>
      <c r="C105" s="327" t="s">
        <v>435</v>
      </c>
      <c r="D105" s="328" t="s">
        <v>219</v>
      </c>
      <c r="E105" s="328" t="s">
        <v>75</v>
      </c>
      <c r="F105" s="329">
        <v>305</v>
      </c>
      <c r="G105" s="329" t="s">
        <v>78</v>
      </c>
      <c r="H105" s="329" t="s">
        <v>4</v>
      </c>
      <c r="I105" s="330" t="s">
        <v>19</v>
      </c>
      <c r="J105" s="330" t="s">
        <v>20</v>
      </c>
      <c r="K105" s="332">
        <v>71</v>
      </c>
      <c r="L105" s="332" t="s">
        <v>80</v>
      </c>
      <c r="M105" s="199">
        <v>19431</v>
      </c>
      <c r="N105" s="185"/>
      <c r="O105" s="199">
        <f t="shared" si="11"/>
        <v>19431</v>
      </c>
      <c r="P105" s="184"/>
      <c r="Q105" s="103"/>
      <c r="R105" s="195" t="str">
        <f t="shared" si="6"/>
        <v>-</v>
      </c>
      <c r="S105" s="119"/>
      <c r="T105" s="197" t="str">
        <f t="shared" si="7"/>
        <v/>
      </c>
      <c r="U105" s="119"/>
      <c r="V105" s="121" t="str">
        <f t="shared" si="8"/>
        <v/>
      </c>
      <c r="W105" s="119"/>
      <c r="X105" s="122"/>
      <c r="Y105" s="123"/>
      <c r="Z105" s="120" t="str">
        <f t="shared" si="9"/>
        <v/>
      </c>
      <c r="AA105" s="118"/>
      <c r="AB105" s="116" t="str">
        <f t="shared" si="10"/>
        <v/>
      </c>
    </row>
    <row r="106" spans="1:110" x14ac:dyDescent="0.2">
      <c r="A106" s="168"/>
      <c r="B106" s="326">
        <v>570275</v>
      </c>
      <c r="C106" s="327" t="s">
        <v>436</v>
      </c>
      <c r="D106" s="328" t="s">
        <v>216</v>
      </c>
      <c r="E106" s="328" t="s">
        <v>75</v>
      </c>
      <c r="F106" s="329">
        <v>315</v>
      </c>
      <c r="G106" s="329" t="s">
        <v>229</v>
      </c>
      <c r="H106" s="329" t="s">
        <v>4</v>
      </c>
      <c r="I106" s="330" t="s">
        <v>20</v>
      </c>
      <c r="J106" s="330" t="s">
        <v>18</v>
      </c>
      <c r="K106" s="332">
        <v>71</v>
      </c>
      <c r="L106" s="332" t="s">
        <v>80</v>
      </c>
      <c r="M106" s="199">
        <v>20082</v>
      </c>
      <c r="N106" s="185"/>
      <c r="O106" s="199">
        <f t="shared" si="11"/>
        <v>20082</v>
      </c>
      <c r="P106" s="184"/>
      <c r="Q106" s="119"/>
      <c r="R106" s="195" t="str">
        <f t="shared" si="6"/>
        <v>-</v>
      </c>
      <c r="S106" s="119"/>
      <c r="T106" s="197" t="str">
        <f t="shared" si="7"/>
        <v/>
      </c>
      <c r="U106" s="119"/>
      <c r="V106" s="121" t="str">
        <f t="shared" si="8"/>
        <v/>
      </c>
      <c r="W106" s="119"/>
      <c r="X106" s="122"/>
      <c r="Y106" s="123"/>
      <c r="Z106" s="120" t="str">
        <f t="shared" si="9"/>
        <v/>
      </c>
      <c r="AA106" s="118"/>
      <c r="AB106" s="116" t="str">
        <f t="shared" si="10"/>
        <v/>
      </c>
    </row>
    <row r="107" spans="1:110" x14ac:dyDescent="0.2">
      <c r="A107" s="168"/>
      <c r="B107" s="326">
        <v>567445</v>
      </c>
      <c r="C107" s="327" t="s">
        <v>437</v>
      </c>
      <c r="D107" s="328" t="s">
        <v>216</v>
      </c>
      <c r="E107" s="328" t="s">
        <v>76</v>
      </c>
      <c r="F107" s="329">
        <v>315</v>
      </c>
      <c r="G107" s="329" t="s">
        <v>229</v>
      </c>
      <c r="H107" s="329" t="s">
        <v>4</v>
      </c>
      <c r="I107" s="330" t="s">
        <v>19</v>
      </c>
      <c r="J107" s="330" t="s">
        <v>18</v>
      </c>
      <c r="K107" s="332">
        <v>73</v>
      </c>
      <c r="L107" s="332" t="s">
        <v>79</v>
      </c>
      <c r="M107" s="199">
        <v>20705</v>
      </c>
      <c r="N107" s="185"/>
      <c r="O107" s="199">
        <f t="shared" si="11"/>
        <v>20705</v>
      </c>
      <c r="P107" s="184"/>
      <c r="Q107" s="103"/>
      <c r="R107" s="195" t="str">
        <f t="shared" si="6"/>
        <v>-</v>
      </c>
      <c r="S107" s="119"/>
      <c r="T107" s="197" t="str">
        <f t="shared" si="7"/>
        <v/>
      </c>
      <c r="U107" s="119"/>
      <c r="V107" s="121" t="str">
        <f t="shared" si="8"/>
        <v/>
      </c>
      <c r="W107" s="119"/>
      <c r="X107" s="122"/>
      <c r="Y107" s="123"/>
      <c r="Z107" s="120" t="str">
        <f t="shared" si="9"/>
        <v/>
      </c>
      <c r="AA107" s="118"/>
      <c r="AB107" s="116" t="str">
        <f t="shared" si="10"/>
        <v/>
      </c>
    </row>
    <row r="108" spans="1:110" x14ac:dyDescent="0.2">
      <c r="A108" s="168"/>
      <c r="B108" s="326">
        <v>567406</v>
      </c>
      <c r="C108" s="327" t="s">
        <v>70</v>
      </c>
      <c r="D108" s="328" t="s">
        <v>217</v>
      </c>
      <c r="E108" s="328" t="s">
        <v>75</v>
      </c>
      <c r="F108" s="329">
        <v>315</v>
      </c>
      <c r="G108" s="329" t="s">
        <v>229</v>
      </c>
      <c r="H108" s="329" t="s">
        <v>4</v>
      </c>
      <c r="I108" s="330" t="s">
        <v>18</v>
      </c>
      <c r="J108" s="330" t="s">
        <v>18</v>
      </c>
      <c r="K108" s="332">
        <v>71</v>
      </c>
      <c r="L108" s="332" t="s">
        <v>80</v>
      </c>
      <c r="M108" s="199">
        <v>20325</v>
      </c>
      <c r="N108" s="185"/>
      <c r="O108" s="199">
        <f t="shared" si="11"/>
        <v>20325</v>
      </c>
      <c r="P108" s="184"/>
      <c r="Q108" s="103"/>
      <c r="R108" s="195" t="str">
        <f t="shared" si="6"/>
        <v>-</v>
      </c>
      <c r="S108" s="119"/>
      <c r="T108" s="197" t="str">
        <f t="shared" si="7"/>
        <v/>
      </c>
      <c r="U108" s="119"/>
      <c r="V108" s="121" t="str">
        <f t="shared" si="8"/>
        <v/>
      </c>
      <c r="W108" s="119"/>
      <c r="X108" s="122"/>
      <c r="Y108" s="123"/>
      <c r="Z108" s="120" t="str">
        <f t="shared" si="9"/>
        <v/>
      </c>
      <c r="AA108" s="118"/>
      <c r="AB108" s="116" t="str">
        <f t="shared" si="10"/>
        <v/>
      </c>
    </row>
    <row r="109" spans="1:110" x14ac:dyDescent="0.2">
      <c r="A109" s="168"/>
      <c r="B109" s="326">
        <v>567435</v>
      </c>
      <c r="C109" s="327" t="s">
        <v>438</v>
      </c>
      <c r="D109" s="328" t="s">
        <v>217</v>
      </c>
      <c r="E109" s="328" t="s">
        <v>76</v>
      </c>
      <c r="F109" s="329">
        <v>315</v>
      </c>
      <c r="G109" s="329" t="s">
        <v>229</v>
      </c>
      <c r="H109" s="329" t="s">
        <v>4</v>
      </c>
      <c r="I109" s="330" t="s">
        <v>20</v>
      </c>
      <c r="J109" s="330" t="s">
        <v>20</v>
      </c>
      <c r="K109" s="332">
        <v>73</v>
      </c>
      <c r="L109" s="332" t="s">
        <v>79</v>
      </c>
      <c r="M109" s="199">
        <v>20922</v>
      </c>
      <c r="N109" s="185"/>
      <c r="O109" s="199">
        <f t="shared" si="11"/>
        <v>20922</v>
      </c>
      <c r="P109" s="184"/>
      <c r="Q109" s="104"/>
      <c r="R109" s="195" t="str">
        <f t="shared" si="6"/>
        <v>-</v>
      </c>
      <c r="S109" s="119"/>
      <c r="T109" s="197" t="str">
        <f t="shared" si="7"/>
        <v/>
      </c>
      <c r="U109" s="119"/>
      <c r="V109" s="121" t="str">
        <f t="shared" si="8"/>
        <v/>
      </c>
      <c r="W109" s="119"/>
      <c r="X109" s="122"/>
      <c r="Y109" s="123"/>
      <c r="Z109" s="120" t="str">
        <f t="shared" si="9"/>
        <v/>
      </c>
      <c r="AA109" s="118"/>
      <c r="AB109" s="116" t="str">
        <f t="shared" si="10"/>
        <v/>
      </c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</row>
    <row r="110" spans="1:110" s="9" customFormat="1" x14ac:dyDescent="0.2">
      <c r="A110" s="168"/>
      <c r="B110" s="326">
        <v>568251</v>
      </c>
      <c r="C110" s="327" t="s">
        <v>439</v>
      </c>
      <c r="D110" s="328" t="s">
        <v>218</v>
      </c>
      <c r="E110" s="328" t="s">
        <v>75</v>
      </c>
      <c r="F110" s="329">
        <v>315</v>
      </c>
      <c r="G110" s="329" t="s">
        <v>229</v>
      </c>
      <c r="H110" s="329" t="s">
        <v>4</v>
      </c>
      <c r="I110" s="330" t="s">
        <v>20</v>
      </c>
      <c r="J110" s="330" t="s">
        <v>18</v>
      </c>
      <c r="K110" s="332">
        <v>73</v>
      </c>
      <c r="L110" s="332" t="s">
        <v>80</v>
      </c>
      <c r="M110" s="199">
        <v>19865</v>
      </c>
      <c r="N110" s="185"/>
      <c r="O110" s="199">
        <f t="shared" si="11"/>
        <v>19865</v>
      </c>
      <c r="P110" s="184"/>
      <c r="Q110" s="103"/>
      <c r="R110" s="195" t="str">
        <f t="shared" si="6"/>
        <v>-</v>
      </c>
      <c r="S110" s="119"/>
      <c r="T110" s="197" t="str">
        <f t="shared" si="7"/>
        <v/>
      </c>
      <c r="U110" s="119"/>
      <c r="V110" s="121" t="str">
        <f t="shared" si="8"/>
        <v/>
      </c>
      <c r="W110" s="119"/>
      <c r="X110" s="122"/>
      <c r="Y110" s="123"/>
      <c r="Z110" s="120" t="str">
        <f t="shared" si="9"/>
        <v/>
      </c>
      <c r="AA110" s="118"/>
      <c r="AB110" s="116" t="str">
        <f t="shared" si="10"/>
        <v/>
      </c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</row>
    <row r="111" spans="1:110" s="9" customFormat="1" x14ac:dyDescent="0.2">
      <c r="A111" s="168"/>
      <c r="B111" s="326">
        <v>568228</v>
      </c>
      <c r="C111" s="327" t="s">
        <v>440</v>
      </c>
      <c r="D111" s="328" t="s">
        <v>218</v>
      </c>
      <c r="E111" s="328" t="s">
        <v>76</v>
      </c>
      <c r="F111" s="329">
        <v>315</v>
      </c>
      <c r="G111" s="329" t="s">
        <v>229</v>
      </c>
      <c r="H111" s="329" t="s">
        <v>4</v>
      </c>
      <c r="I111" s="330" t="s">
        <v>17</v>
      </c>
      <c r="J111" s="330" t="s">
        <v>19</v>
      </c>
      <c r="K111" s="332">
        <v>74</v>
      </c>
      <c r="L111" s="332" t="s">
        <v>80</v>
      </c>
      <c r="M111" s="199">
        <v>20488</v>
      </c>
      <c r="N111" s="185"/>
      <c r="O111" s="199">
        <f t="shared" si="11"/>
        <v>20488</v>
      </c>
      <c r="P111" s="184"/>
      <c r="Q111" s="119"/>
      <c r="R111" s="195" t="str">
        <f t="shared" si="6"/>
        <v>-</v>
      </c>
      <c r="S111" s="119"/>
      <c r="T111" s="197" t="str">
        <f t="shared" si="7"/>
        <v/>
      </c>
      <c r="U111" s="119"/>
      <c r="V111" s="121" t="str">
        <f t="shared" si="8"/>
        <v/>
      </c>
      <c r="W111" s="119"/>
      <c r="X111" s="122"/>
      <c r="Y111" s="123"/>
      <c r="Z111" s="120" t="str">
        <f t="shared" si="9"/>
        <v/>
      </c>
      <c r="AA111" s="118"/>
      <c r="AB111" s="116" t="str">
        <f t="shared" si="10"/>
        <v/>
      </c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110" s="9" customFormat="1" x14ac:dyDescent="0.2">
      <c r="A112" s="168"/>
      <c r="B112" s="326">
        <v>565900</v>
      </c>
      <c r="C112" s="327" t="s">
        <v>441</v>
      </c>
      <c r="D112" s="328" t="s">
        <v>219</v>
      </c>
      <c r="E112" s="328" t="s">
        <v>75</v>
      </c>
      <c r="F112" s="329">
        <v>315</v>
      </c>
      <c r="G112" s="329" t="s">
        <v>229</v>
      </c>
      <c r="H112" s="329" t="s">
        <v>4</v>
      </c>
      <c r="I112" s="330" t="s">
        <v>19</v>
      </c>
      <c r="J112" s="330" t="s">
        <v>20</v>
      </c>
      <c r="K112" s="332">
        <v>71</v>
      </c>
      <c r="L112" s="332" t="s">
        <v>80</v>
      </c>
      <c r="M112" s="199">
        <v>22331</v>
      </c>
      <c r="N112" s="185"/>
      <c r="O112" s="199">
        <f t="shared" si="11"/>
        <v>22331</v>
      </c>
      <c r="P112" s="184"/>
      <c r="Q112" s="103"/>
      <c r="R112" s="195" t="str">
        <f t="shared" si="6"/>
        <v>-</v>
      </c>
      <c r="S112" s="119"/>
      <c r="T112" s="197" t="str">
        <f t="shared" si="7"/>
        <v/>
      </c>
      <c r="U112" s="119"/>
      <c r="V112" s="121" t="str">
        <f t="shared" si="8"/>
        <v/>
      </c>
      <c r="W112" s="119"/>
      <c r="X112" s="122"/>
      <c r="Y112" s="123"/>
      <c r="Z112" s="120" t="str">
        <f t="shared" si="9"/>
        <v/>
      </c>
      <c r="AA112" s="118"/>
      <c r="AB112" s="116" t="str">
        <f t="shared" si="10"/>
        <v/>
      </c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80" s="9" customFormat="1" x14ac:dyDescent="0.2">
      <c r="A113" s="168"/>
      <c r="B113" s="326">
        <v>570277</v>
      </c>
      <c r="C113" s="327" t="s">
        <v>442</v>
      </c>
      <c r="D113" s="328" t="s">
        <v>216</v>
      </c>
      <c r="E113" s="328" t="s">
        <v>75</v>
      </c>
      <c r="F113" s="329">
        <v>315</v>
      </c>
      <c r="G113" s="329" t="s">
        <v>78</v>
      </c>
      <c r="H113" s="329" t="s">
        <v>4</v>
      </c>
      <c r="I113" s="330" t="s">
        <v>20</v>
      </c>
      <c r="J113" s="330" t="s">
        <v>18</v>
      </c>
      <c r="K113" s="332">
        <v>72</v>
      </c>
      <c r="L113" s="332" t="s">
        <v>80</v>
      </c>
      <c r="M113" s="199">
        <v>19485</v>
      </c>
      <c r="N113" s="191"/>
      <c r="O113" s="199">
        <f t="shared" si="11"/>
        <v>19485</v>
      </c>
      <c r="P113" s="184"/>
      <c r="Q113" s="119"/>
      <c r="R113" s="195" t="str">
        <f t="shared" si="6"/>
        <v>-</v>
      </c>
      <c r="S113" s="119"/>
      <c r="T113" s="197" t="str">
        <f t="shared" si="7"/>
        <v/>
      </c>
      <c r="U113" s="119"/>
      <c r="V113" s="121" t="str">
        <f t="shared" si="8"/>
        <v/>
      </c>
      <c r="W113" s="119"/>
      <c r="X113" s="122"/>
      <c r="Y113" s="123"/>
      <c r="Z113" s="120" t="str">
        <f t="shared" si="9"/>
        <v/>
      </c>
      <c r="AA113" s="118"/>
      <c r="AB113" s="116" t="str">
        <f t="shared" si="10"/>
        <v/>
      </c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s="9" customFormat="1" x14ac:dyDescent="0.2">
      <c r="A114" s="168"/>
      <c r="B114" s="326">
        <v>567447</v>
      </c>
      <c r="C114" s="327" t="s">
        <v>443</v>
      </c>
      <c r="D114" s="328" t="s">
        <v>216</v>
      </c>
      <c r="E114" s="328" t="s">
        <v>76</v>
      </c>
      <c r="F114" s="329">
        <v>315</v>
      </c>
      <c r="G114" s="329" t="s">
        <v>78</v>
      </c>
      <c r="H114" s="329" t="s">
        <v>4</v>
      </c>
      <c r="I114" s="330" t="s">
        <v>19</v>
      </c>
      <c r="J114" s="330" t="s">
        <v>20</v>
      </c>
      <c r="K114" s="332">
        <v>72</v>
      </c>
      <c r="L114" s="332" t="s">
        <v>79</v>
      </c>
      <c r="M114" s="199">
        <v>19811</v>
      </c>
      <c r="N114" s="185"/>
      <c r="O114" s="199">
        <f t="shared" si="11"/>
        <v>19811</v>
      </c>
      <c r="P114" s="184"/>
      <c r="Q114" s="104"/>
      <c r="R114" s="195" t="str">
        <f t="shared" si="6"/>
        <v>-</v>
      </c>
      <c r="S114" s="119"/>
      <c r="T114" s="197" t="str">
        <f t="shared" si="7"/>
        <v/>
      </c>
      <c r="U114" s="119"/>
      <c r="V114" s="121" t="str">
        <f t="shared" si="8"/>
        <v/>
      </c>
      <c r="W114" s="119"/>
      <c r="X114" s="122"/>
      <c r="Y114" s="123"/>
      <c r="Z114" s="120" t="str">
        <f t="shared" si="9"/>
        <v/>
      </c>
      <c r="AA114" s="118"/>
      <c r="AB114" s="116" t="str">
        <f t="shared" si="10"/>
        <v/>
      </c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s="9" customFormat="1" x14ac:dyDescent="0.2">
      <c r="A115" s="168"/>
      <c r="B115" s="326">
        <v>568000</v>
      </c>
      <c r="C115" s="327" t="s">
        <v>28</v>
      </c>
      <c r="D115" s="328" t="s">
        <v>217</v>
      </c>
      <c r="E115" s="328" t="s">
        <v>75</v>
      </c>
      <c r="F115" s="329">
        <v>315</v>
      </c>
      <c r="G115" s="329" t="s">
        <v>78</v>
      </c>
      <c r="H115" s="329" t="s">
        <v>4</v>
      </c>
      <c r="I115" s="330" t="s">
        <v>18</v>
      </c>
      <c r="J115" s="330" t="s">
        <v>18</v>
      </c>
      <c r="K115" s="332">
        <v>71</v>
      </c>
      <c r="L115" s="332" t="s">
        <v>80</v>
      </c>
      <c r="M115" s="199">
        <v>19702</v>
      </c>
      <c r="N115" s="185"/>
      <c r="O115" s="199">
        <f t="shared" si="11"/>
        <v>19702</v>
      </c>
      <c r="P115" s="184"/>
      <c r="Q115" s="104"/>
      <c r="R115" s="195" t="str">
        <f t="shared" si="6"/>
        <v>-</v>
      </c>
      <c r="S115" s="119"/>
      <c r="T115" s="197" t="str">
        <f t="shared" si="7"/>
        <v/>
      </c>
      <c r="U115" s="119"/>
      <c r="V115" s="121" t="str">
        <f t="shared" si="8"/>
        <v/>
      </c>
      <c r="W115" s="119"/>
      <c r="X115" s="122"/>
      <c r="Y115" s="123"/>
      <c r="Z115" s="120" t="str">
        <f t="shared" si="9"/>
        <v/>
      </c>
      <c r="AA115" s="118"/>
      <c r="AB115" s="116" t="str">
        <f t="shared" si="10"/>
        <v/>
      </c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s="9" customFormat="1" x14ac:dyDescent="0.2">
      <c r="A116" s="168"/>
      <c r="B116" s="326">
        <v>567437</v>
      </c>
      <c r="C116" s="327" t="s">
        <v>444</v>
      </c>
      <c r="D116" s="328" t="s">
        <v>217</v>
      </c>
      <c r="E116" s="328" t="s">
        <v>76</v>
      </c>
      <c r="F116" s="329">
        <v>315</v>
      </c>
      <c r="G116" s="329" t="s">
        <v>78</v>
      </c>
      <c r="H116" s="329" t="s">
        <v>4</v>
      </c>
      <c r="I116" s="330" t="s">
        <v>18</v>
      </c>
      <c r="J116" s="330" t="s">
        <v>18</v>
      </c>
      <c r="K116" s="332">
        <v>72</v>
      </c>
      <c r="L116" s="332" t="s">
        <v>79</v>
      </c>
      <c r="M116" s="199">
        <v>20027</v>
      </c>
      <c r="N116" s="191"/>
      <c r="O116" s="199">
        <f t="shared" si="11"/>
        <v>20027</v>
      </c>
      <c r="P116" s="184"/>
      <c r="Q116" s="119"/>
      <c r="R116" s="195" t="str">
        <f t="shared" si="6"/>
        <v>-</v>
      </c>
      <c r="S116" s="119"/>
      <c r="T116" s="197" t="str">
        <f t="shared" si="7"/>
        <v/>
      </c>
      <c r="U116" s="119"/>
      <c r="V116" s="121" t="str">
        <f t="shared" si="8"/>
        <v/>
      </c>
      <c r="W116" s="119"/>
      <c r="X116" s="122"/>
      <c r="Y116" s="123"/>
      <c r="Z116" s="120" t="str">
        <f t="shared" si="9"/>
        <v/>
      </c>
      <c r="AA116" s="118"/>
      <c r="AB116" s="116" t="str">
        <f t="shared" si="10"/>
        <v/>
      </c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s="9" customFormat="1" x14ac:dyDescent="0.2">
      <c r="A117" s="168"/>
      <c r="B117" s="326">
        <v>568867</v>
      </c>
      <c r="C117" s="327" t="s">
        <v>445</v>
      </c>
      <c r="D117" s="328" t="s">
        <v>218</v>
      </c>
      <c r="E117" s="328" t="s">
        <v>75</v>
      </c>
      <c r="F117" s="329">
        <v>315</v>
      </c>
      <c r="G117" s="329" t="s">
        <v>78</v>
      </c>
      <c r="H117" s="329" t="s">
        <v>4</v>
      </c>
      <c r="I117" s="330" t="s">
        <v>20</v>
      </c>
      <c r="J117" s="330" t="s">
        <v>18</v>
      </c>
      <c r="K117" s="332">
        <v>73</v>
      </c>
      <c r="L117" s="332" t="s">
        <v>80</v>
      </c>
      <c r="M117" s="199">
        <v>20434</v>
      </c>
      <c r="N117" s="191"/>
      <c r="O117" s="199">
        <f t="shared" si="11"/>
        <v>20434</v>
      </c>
      <c r="P117" s="184"/>
      <c r="Q117" s="119"/>
      <c r="R117" s="195" t="str">
        <f t="shared" si="6"/>
        <v>-</v>
      </c>
      <c r="S117" s="119"/>
      <c r="T117" s="197" t="str">
        <f t="shared" si="7"/>
        <v/>
      </c>
      <c r="U117" s="119"/>
      <c r="V117" s="121" t="str">
        <f t="shared" si="8"/>
        <v/>
      </c>
      <c r="W117" s="119"/>
      <c r="X117" s="122"/>
      <c r="Y117" s="123"/>
      <c r="Z117" s="120" t="str">
        <f t="shared" si="9"/>
        <v/>
      </c>
      <c r="AA117" s="118"/>
      <c r="AB117" s="116" t="str">
        <f t="shared" si="10"/>
        <v/>
      </c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s="9" customFormat="1" x14ac:dyDescent="0.2">
      <c r="A118" s="168"/>
      <c r="B118" s="326">
        <v>568880</v>
      </c>
      <c r="C118" s="327" t="s">
        <v>446</v>
      </c>
      <c r="D118" s="328" t="s">
        <v>218</v>
      </c>
      <c r="E118" s="328" t="s">
        <v>76</v>
      </c>
      <c r="F118" s="329">
        <v>315</v>
      </c>
      <c r="G118" s="329" t="s">
        <v>78</v>
      </c>
      <c r="H118" s="329" t="s">
        <v>4</v>
      </c>
      <c r="I118" s="330" t="s">
        <v>17</v>
      </c>
      <c r="J118" s="330" t="s">
        <v>20</v>
      </c>
      <c r="K118" s="332">
        <v>74</v>
      </c>
      <c r="L118" s="332" t="s">
        <v>80</v>
      </c>
      <c r="M118" s="199">
        <v>20813</v>
      </c>
      <c r="N118" s="191"/>
      <c r="O118" s="199">
        <f t="shared" si="11"/>
        <v>20813</v>
      </c>
      <c r="P118" s="184"/>
      <c r="Q118" s="119"/>
      <c r="R118" s="195" t="str">
        <f t="shared" si="6"/>
        <v>-</v>
      </c>
      <c r="S118" s="119"/>
      <c r="T118" s="197" t="str">
        <f t="shared" si="7"/>
        <v/>
      </c>
      <c r="U118" s="119"/>
      <c r="V118" s="121" t="str">
        <f t="shared" si="8"/>
        <v/>
      </c>
      <c r="W118" s="119"/>
      <c r="X118" s="122"/>
      <c r="Y118" s="123"/>
      <c r="Z118" s="120" t="str">
        <f t="shared" si="9"/>
        <v/>
      </c>
      <c r="AA118" s="118"/>
      <c r="AB118" s="116" t="str">
        <f t="shared" si="10"/>
        <v/>
      </c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s="9" customFormat="1" x14ac:dyDescent="0.2">
      <c r="A119" s="168"/>
      <c r="B119" s="326">
        <v>570279</v>
      </c>
      <c r="C119" s="327" t="s">
        <v>447</v>
      </c>
      <c r="D119" s="328" t="s">
        <v>216</v>
      </c>
      <c r="E119" s="328" t="s">
        <v>75</v>
      </c>
      <c r="F119" s="329">
        <v>315</v>
      </c>
      <c r="G119" s="329" t="s">
        <v>230</v>
      </c>
      <c r="H119" s="329" t="s">
        <v>4</v>
      </c>
      <c r="I119" s="330" t="s">
        <v>20</v>
      </c>
      <c r="J119" s="330" t="s">
        <v>18</v>
      </c>
      <c r="K119" s="332">
        <v>71</v>
      </c>
      <c r="L119" s="332" t="s">
        <v>80</v>
      </c>
      <c r="M119" s="199">
        <v>20027</v>
      </c>
      <c r="N119" s="191"/>
      <c r="O119" s="199">
        <f t="shared" si="11"/>
        <v>20027</v>
      </c>
      <c r="P119" s="184"/>
      <c r="Q119" s="119"/>
      <c r="R119" s="195" t="str">
        <f t="shared" si="6"/>
        <v>-</v>
      </c>
      <c r="S119" s="119"/>
      <c r="T119" s="197" t="str">
        <f t="shared" si="7"/>
        <v/>
      </c>
      <c r="U119" s="119"/>
      <c r="V119" s="121" t="str">
        <f t="shared" si="8"/>
        <v/>
      </c>
      <c r="W119" s="119"/>
      <c r="X119" s="122"/>
      <c r="Y119" s="123"/>
      <c r="Z119" s="120" t="str">
        <f t="shared" si="9"/>
        <v/>
      </c>
      <c r="AA119" s="118"/>
      <c r="AB119" s="116" t="str">
        <f t="shared" si="10"/>
        <v/>
      </c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s="9" customFormat="1" x14ac:dyDescent="0.2">
      <c r="A120" s="168"/>
      <c r="B120" s="326">
        <v>567449</v>
      </c>
      <c r="C120" s="327" t="s">
        <v>448</v>
      </c>
      <c r="D120" s="328" t="s">
        <v>216</v>
      </c>
      <c r="E120" s="328" t="s">
        <v>76</v>
      </c>
      <c r="F120" s="329">
        <v>315</v>
      </c>
      <c r="G120" s="329" t="s">
        <v>230</v>
      </c>
      <c r="H120" s="329" t="s">
        <v>4</v>
      </c>
      <c r="I120" s="330" t="s">
        <v>19</v>
      </c>
      <c r="J120" s="330" t="s">
        <v>20</v>
      </c>
      <c r="K120" s="332">
        <v>71</v>
      </c>
      <c r="L120" s="332" t="s">
        <v>79</v>
      </c>
      <c r="M120" s="199">
        <v>20434</v>
      </c>
      <c r="N120" s="191"/>
      <c r="O120" s="199">
        <f t="shared" si="11"/>
        <v>20434</v>
      </c>
      <c r="P120" s="184"/>
      <c r="Q120" s="119"/>
      <c r="R120" s="195" t="str">
        <f t="shared" si="6"/>
        <v>-</v>
      </c>
      <c r="S120" s="119"/>
      <c r="T120" s="197" t="str">
        <f t="shared" si="7"/>
        <v/>
      </c>
      <c r="U120" s="119"/>
      <c r="V120" s="121" t="str">
        <f t="shared" si="8"/>
        <v/>
      </c>
      <c r="W120" s="119"/>
      <c r="X120" s="122"/>
      <c r="Y120" s="123"/>
      <c r="Z120" s="120" t="str">
        <f t="shared" si="9"/>
        <v/>
      </c>
      <c r="AA120" s="118"/>
      <c r="AB120" s="116" t="str">
        <f t="shared" si="10"/>
        <v/>
      </c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s="9" customFormat="1" x14ac:dyDescent="0.2">
      <c r="A121" s="168"/>
      <c r="B121" s="326">
        <v>567451</v>
      </c>
      <c r="C121" s="327" t="s">
        <v>29</v>
      </c>
      <c r="D121" s="328" t="s">
        <v>217</v>
      </c>
      <c r="E121" s="328" t="s">
        <v>75</v>
      </c>
      <c r="F121" s="329">
        <v>315</v>
      </c>
      <c r="G121" s="329" t="s">
        <v>230</v>
      </c>
      <c r="H121" s="329" t="s">
        <v>4</v>
      </c>
      <c r="I121" s="330" t="s">
        <v>18</v>
      </c>
      <c r="J121" s="330" t="s">
        <v>18</v>
      </c>
      <c r="K121" s="332">
        <v>71</v>
      </c>
      <c r="L121" s="332" t="s">
        <v>80</v>
      </c>
      <c r="M121" s="199">
        <v>20271</v>
      </c>
      <c r="N121" s="191"/>
      <c r="O121" s="199">
        <f t="shared" si="11"/>
        <v>20271</v>
      </c>
      <c r="P121" s="184"/>
      <c r="Q121" s="119"/>
      <c r="R121" s="195" t="str">
        <f t="shared" si="6"/>
        <v>-</v>
      </c>
      <c r="S121" s="119"/>
      <c r="T121" s="197" t="str">
        <f t="shared" si="7"/>
        <v/>
      </c>
      <c r="U121" s="119"/>
      <c r="V121" s="121" t="str">
        <f t="shared" si="8"/>
        <v/>
      </c>
      <c r="W121" s="119"/>
      <c r="X121" s="122"/>
      <c r="Y121" s="123"/>
      <c r="Z121" s="120" t="str">
        <f t="shared" si="9"/>
        <v/>
      </c>
      <c r="AA121" s="118"/>
      <c r="AB121" s="116" t="str">
        <f t="shared" si="10"/>
        <v/>
      </c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s="9" customFormat="1" x14ac:dyDescent="0.2">
      <c r="A122" s="168"/>
      <c r="B122" s="326">
        <v>567439</v>
      </c>
      <c r="C122" s="327" t="s">
        <v>450</v>
      </c>
      <c r="D122" s="328" t="s">
        <v>217</v>
      </c>
      <c r="E122" s="328" t="s">
        <v>76</v>
      </c>
      <c r="F122" s="329">
        <v>315</v>
      </c>
      <c r="G122" s="329" t="s">
        <v>230</v>
      </c>
      <c r="H122" s="329" t="s">
        <v>4</v>
      </c>
      <c r="I122" s="330" t="s">
        <v>20</v>
      </c>
      <c r="J122" s="330" t="s">
        <v>18</v>
      </c>
      <c r="K122" s="332">
        <v>72</v>
      </c>
      <c r="L122" s="332" t="s">
        <v>79</v>
      </c>
      <c r="M122" s="199">
        <v>20651</v>
      </c>
      <c r="N122" s="191"/>
      <c r="O122" s="199">
        <f t="shared" si="11"/>
        <v>20651</v>
      </c>
      <c r="P122" s="184"/>
      <c r="Q122" s="119"/>
      <c r="R122" s="195" t="str">
        <f t="shared" si="6"/>
        <v>-</v>
      </c>
      <c r="S122" s="119"/>
      <c r="T122" s="197" t="str">
        <f t="shared" si="7"/>
        <v/>
      </c>
      <c r="U122" s="119"/>
      <c r="V122" s="121" t="str">
        <f t="shared" si="8"/>
        <v/>
      </c>
      <c r="W122" s="119"/>
      <c r="X122" s="122"/>
      <c r="Y122" s="123"/>
      <c r="Z122" s="120" t="str">
        <f t="shared" si="9"/>
        <v/>
      </c>
      <c r="AA122" s="118"/>
      <c r="AB122" s="116" t="str">
        <f t="shared" si="10"/>
        <v/>
      </c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s="9" customFormat="1" x14ac:dyDescent="0.2">
      <c r="A123" s="168"/>
      <c r="B123" s="326">
        <v>568090</v>
      </c>
      <c r="C123" s="327" t="s">
        <v>451</v>
      </c>
      <c r="D123" s="328" t="s">
        <v>218</v>
      </c>
      <c r="E123" s="328" t="s">
        <v>75</v>
      </c>
      <c r="F123" s="329">
        <v>315</v>
      </c>
      <c r="G123" s="329" t="s">
        <v>230</v>
      </c>
      <c r="H123" s="329" t="s">
        <v>4</v>
      </c>
      <c r="I123" s="330" t="s">
        <v>20</v>
      </c>
      <c r="J123" s="330" t="s">
        <v>18</v>
      </c>
      <c r="K123" s="332">
        <v>72</v>
      </c>
      <c r="L123" s="332" t="s">
        <v>80</v>
      </c>
      <c r="M123" s="199">
        <v>21030</v>
      </c>
      <c r="N123" s="191"/>
      <c r="O123" s="199">
        <f t="shared" si="11"/>
        <v>21030</v>
      </c>
      <c r="P123" s="184"/>
      <c r="Q123" s="119"/>
      <c r="R123" s="195" t="str">
        <f t="shared" si="6"/>
        <v>-</v>
      </c>
      <c r="S123" s="119"/>
      <c r="T123" s="197" t="str">
        <f t="shared" si="7"/>
        <v/>
      </c>
      <c r="U123" s="119"/>
      <c r="V123" s="121" t="str">
        <f t="shared" si="8"/>
        <v/>
      </c>
      <c r="W123" s="119"/>
      <c r="X123" s="122"/>
      <c r="Y123" s="123"/>
      <c r="Z123" s="120" t="str">
        <f t="shared" si="9"/>
        <v/>
      </c>
      <c r="AA123" s="118"/>
      <c r="AB123" s="116" t="str">
        <f t="shared" si="10"/>
        <v/>
      </c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s="9" customFormat="1" x14ac:dyDescent="0.2">
      <c r="A124" s="168"/>
      <c r="B124" s="326">
        <v>568092</v>
      </c>
      <c r="C124" s="327" t="s">
        <v>453</v>
      </c>
      <c r="D124" s="328" t="s">
        <v>218</v>
      </c>
      <c r="E124" s="328" t="s">
        <v>76</v>
      </c>
      <c r="F124" s="329">
        <v>315</v>
      </c>
      <c r="G124" s="329" t="s">
        <v>230</v>
      </c>
      <c r="H124" s="329" t="s">
        <v>4</v>
      </c>
      <c r="I124" s="330" t="s">
        <v>17</v>
      </c>
      <c r="J124" s="330" t="s">
        <v>18</v>
      </c>
      <c r="K124" s="332">
        <v>74</v>
      </c>
      <c r="L124" s="332" t="s">
        <v>80</v>
      </c>
      <c r="M124" s="199">
        <v>21653</v>
      </c>
      <c r="N124" s="191"/>
      <c r="O124" s="199">
        <f t="shared" si="11"/>
        <v>21653</v>
      </c>
      <c r="P124" s="184"/>
      <c r="Q124" s="119"/>
      <c r="R124" s="195" t="str">
        <f t="shared" si="6"/>
        <v>-</v>
      </c>
      <c r="S124" s="119"/>
      <c r="T124" s="197" t="str">
        <f t="shared" si="7"/>
        <v/>
      </c>
      <c r="U124" s="119"/>
      <c r="V124" s="121" t="str">
        <f t="shared" si="8"/>
        <v/>
      </c>
      <c r="W124" s="119"/>
      <c r="X124" s="122"/>
      <c r="Y124" s="123"/>
      <c r="Z124" s="120" t="str">
        <f t="shared" si="9"/>
        <v/>
      </c>
      <c r="AA124" s="118"/>
      <c r="AB124" s="116" t="str">
        <f t="shared" si="10"/>
        <v/>
      </c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s="9" customFormat="1" x14ac:dyDescent="0.2">
      <c r="A125" s="168"/>
      <c r="B125" s="326">
        <v>567352</v>
      </c>
      <c r="C125" s="327" t="s">
        <v>449</v>
      </c>
      <c r="D125" s="328" t="s">
        <v>217</v>
      </c>
      <c r="E125" s="328" t="s">
        <v>75</v>
      </c>
      <c r="F125" s="329">
        <v>315</v>
      </c>
      <c r="G125" s="329" t="s">
        <v>230</v>
      </c>
      <c r="H125" s="329" t="s">
        <v>4</v>
      </c>
      <c r="I125" s="330" t="s">
        <v>18</v>
      </c>
      <c r="J125" s="330" t="s">
        <v>18</v>
      </c>
      <c r="K125" s="332">
        <v>69</v>
      </c>
      <c r="L125" s="332" t="s">
        <v>79</v>
      </c>
      <c r="M125" s="199">
        <v>21030</v>
      </c>
      <c r="N125" s="191"/>
      <c r="O125" s="199">
        <f t="shared" si="11"/>
        <v>21030</v>
      </c>
      <c r="P125" s="184"/>
      <c r="Q125" s="119"/>
      <c r="R125" s="195" t="str">
        <f t="shared" si="6"/>
        <v>-</v>
      </c>
      <c r="S125" s="119"/>
      <c r="T125" s="197" t="str">
        <f t="shared" si="7"/>
        <v/>
      </c>
      <c r="U125" s="119"/>
      <c r="V125" s="121" t="str">
        <f t="shared" si="8"/>
        <v/>
      </c>
      <c r="W125" s="119"/>
      <c r="X125" s="122"/>
      <c r="Y125" s="123"/>
      <c r="Z125" s="120" t="str">
        <f t="shared" si="9"/>
        <v/>
      </c>
      <c r="AA125" s="118"/>
      <c r="AB125" s="116" t="str">
        <f t="shared" si="10"/>
        <v/>
      </c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s="9" customFormat="1" x14ac:dyDescent="0.2">
      <c r="A126" s="168"/>
      <c r="B126" s="326">
        <v>567356</v>
      </c>
      <c r="C126" s="327" t="s">
        <v>452</v>
      </c>
      <c r="D126" s="328" t="s">
        <v>218</v>
      </c>
      <c r="E126" s="328" t="s">
        <v>76</v>
      </c>
      <c r="F126" s="329">
        <v>315</v>
      </c>
      <c r="G126" s="329" t="s">
        <v>230</v>
      </c>
      <c r="H126" s="329" t="s">
        <v>4</v>
      </c>
      <c r="I126" s="330" t="s">
        <v>19</v>
      </c>
      <c r="J126" s="330" t="s">
        <v>20</v>
      </c>
      <c r="K126" s="332">
        <v>73</v>
      </c>
      <c r="L126" s="332" t="s">
        <v>79</v>
      </c>
      <c r="M126" s="199">
        <v>21382</v>
      </c>
      <c r="N126" s="191"/>
      <c r="O126" s="199">
        <f t="shared" si="11"/>
        <v>21382</v>
      </c>
      <c r="P126" s="184"/>
      <c r="Q126" s="119"/>
      <c r="R126" s="195" t="str">
        <f t="shared" si="6"/>
        <v>-</v>
      </c>
      <c r="S126" s="119"/>
      <c r="T126" s="197" t="str">
        <f t="shared" si="7"/>
        <v/>
      </c>
      <c r="U126" s="119"/>
      <c r="V126" s="121" t="str">
        <f t="shared" si="8"/>
        <v/>
      </c>
      <c r="W126" s="119"/>
      <c r="X126" s="122"/>
      <c r="Y126" s="123"/>
      <c r="Z126" s="120" t="str">
        <f t="shared" si="9"/>
        <v/>
      </c>
      <c r="AA126" s="118"/>
      <c r="AB126" s="116" t="str">
        <f t="shared" si="10"/>
        <v/>
      </c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s="9" customFormat="1" x14ac:dyDescent="0.2">
      <c r="A127" s="168"/>
      <c r="B127" s="326">
        <v>567624</v>
      </c>
      <c r="C127" s="327" t="s">
        <v>454</v>
      </c>
      <c r="D127" s="328" t="s">
        <v>220</v>
      </c>
      <c r="E127" s="328" t="s">
        <v>75</v>
      </c>
      <c r="F127" s="329">
        <v>315</v>
      </c>
      <c r="G127" s="329" t="s">
        <v>230</v>
      </c>
      <c r="H127" s="329" t="s">
        <v>4</v>
      </c>
      <c r="I127" s="330" t="s">
        <v>19</v>
      </c>
      <c r="J127" s="330" t="s">
        <v>18</v>
      </c>
      <c r="K127" s="332">
        <v>70</v>
      </c>
      <c r="L127" s="332" t="s">
        <v>79</v>
      </c>
      <c r="M127" s="199">
        <v>20271</v>
      </c>
      <c r="N127" s="191"/>
      <c r="O127" s="199">
        <f t="shared" si="11"/>
        <v>20271</v>
      </c>
      <c r="P127" s="184"/>
      <c r="Q127" s="119"/>
      <c r="R127" s="195" t="str">
        <f t="shared" si="6"/>
        <v>-</v>
      </c>
      <c r="S127" s="119"/>
      <c r="T127" s="197" t="str">
        <f t="shared" si="7"/>
        <v/>
      </c>
      <c r="U127" s="119"/>
      <c r="V127" s="121" t="str">
        <f t="shared" si="8"/>
        <v/>
      </c>
      <c r="W127" s="119"/>
      <c r="X127" s="122"/>
      <c r="Y127" s="123"/>
      <c r="Z127" s="120" t="str">
        <f t="shared" si="9"/>
        <v/>
      </c>
      <c r="AA127" s="118"/>
      <c r="AB127" s="116" t="str">
        <f t="shared" si="10"/>
        <v/>
      </c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s="9" customFormat="1" x14ac:dyDescent="0.2">
      <c r="A128" s="168"/>
      <c r="B128" s="326">
        <v>568449</v>
      </c>
      <c r="C128" s="327" t="s">
        <v>455</v>
      </c>
      <c r="D128" s="328" t="s">
        <v>220</v>
      </c>
      <c r="E128" s="328" t="s">
        <v>76</v>
      </c>
      <c r="F128" s="329">
        <v>315</v>
      </c>
      <c r="G128" s="329" t="s">
        <v>230</v>
      </c>
      <c r="H128" s="329" t="s">
        <v>4</v>
      </c>
      <c r="I128" s="330" t="s">
        <v>17</v>
      </c>
      <c r="J128" s="330" t="s">
        <v>18</v>
      </c>
      <c r="K128" s="332">
        <v>74</v>
      </c>
      <c r="L128" s="332" t="s">
        <v>80</v>
      </c>
      <c r="M128" s="199">
        <v>20813</v>
      </c>
      <c r="N128" s="191"/>
      <c r="O128" s="199">
        <f t="shared" si="11"/>
        <v>20813</v>
      </c>
      <c r="P128" s="184"/>
      <c r="Q128" s="119"/>
      <c r="R128" s="195" t="str">
        <f t="shared" si="6"/>
        <v>-</v>
      </c>
      <c r="S128" s="119"/>
      <c r="T128" s="197" t="str">
        <f t="shared" si="7"/>
        <v/>
      </c>
      <c r="U128" s="119"/>
      <c r="V128" s="121" t="str">
        <f t="shared" si="8"/>
        <v/>
      </c>
      <c r="W128" s="119"/>
      <c r="X128" s="122"/>
      <c r="Y128" s="123"/>
      <c r="Z128" s="120" t="str">
        <f t="shared" si="9"/>
        <v/>
      </c>
      <c r="AA128" s="118"/>
      <c r="AB128" s="116" t="str">
        <f t="shared" si="10"/>
        <v/>
      </c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110" s="9" customFormat="1" x14ac:dyDescent="0.2">
      <c r="A129" s="168"/>
      <c r="B129" s="326">
        <v>567453</v>
      </c>
      <c r="C129" s="327" t="s">
        <v>456</v>
      </c>
      <c r="D129" s="328" t="s">
        <v>216</v>
      </c>
      <c r="E129" s="328" t="s">
        <v>75</v>
      </c>
      <c r="F129" s="329">
        <v>355</v>
      </c>
      <c r="G129" s="329" t="s">
        <v>227</v>
      </c>
      <c r="H129" s="329" t="s">
        <v>4</v>
      </c>
      <c r="I129" s="330" t="s">
        <v>20</v>
      </c>
      <c r="J129" s="330" t="s">
        <v>18</v>
      </c>
      <c r="K129" s="332">
        <v>71</v>
      </c>
      <c r="L129" s="332" t="s">
        <v>79</v>
      </c>
      <c r="M129" s="199">
        <v>23713</v>
      </c>
      <c r="N129" s="191"/>
      <c r="O129" s="199">
        <f t="shared" si="11"/>
        <v>23713</v>
      </c>
      <c r="P129" s="184"/>
      <c r="Q129" s="119"/>
      <c r="R129" s="195" t="str">
        <f t="shared" si="6"/>
        <v>-</v>
      </c>
      <c r="S129" s="119"/>
      <c r="T129" s="197" t="str">
        <f t="shared" si="7"/>
        <v/>
      </c>
      <c r="U129" s="119"/>
      <c r="V129" s="121" t="str">
        <f t="shared" si="8"/>
        <v/>
      </c>
      <c r="W129" s="119"/>
      <c r="X129" s="122"/>
      <c r="Y129" s="123"/>
      <c r="Z129" s="120" t="str">
        <f t="shared" si="9"/>
        <v/>
      </c>
      <c r="AA129" s="118"/>
      <c r="AB129" s="116" t="str">
        <f t="shared" si="10"/>
        <v/>
      </c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110" s="9" customFormat="1" x14ac:dyDescent="0.2">
      <c r="A130" s="168"/>
      <c r="B130" s="326">
        <v>567107</v>
      </c>
      <c r="C130" s="327" t="s">
        <v>6</v>
      </c>
      <c r="D130" s="328" t="s">
        <v>217</v>
      </c>
      <c r="E130" s="328" t="s">
        <v>75</v>
      </c>
      <c r="F130" s="329">
        <v>355</v>
      </c>
      <c r="G130" s="329" t="s">
        <v>227</v>
      </c>
      <c r="H130" s="329" t="s">
        <v>4</v>
      </c>
      <c r="I130" s="330" t="s">
        <v>18</v>
      </c>
      <c r="J130" s="330" t="s">
        <v>18</v>
      </c>
      <c r="K130" s="332">
        <v>72</v>
      </c>
      <c r="L130" s="332" t="s">
        <v>80</v>
      </c>
      <c r="M130" s="199">
        <v>22927</v>
      </c>
      <c r="N130" s="191"/>
      <c r="O130" s="199">
        <f t="shared" si="11"/>
        <v>22927</v>
      </c>
      <c r="P130" s="184"/>
      <c r="Q130" s="119"/>
      <c r="R130" s="195" t="str">
        <f t="shared" si="6"/>
        <v>-</v>
      </c>
      <c r="S130" s="119"/>
      <c r="T130" s="197" t="str">
        <f t="shared" si="7"/>
        <v/>
      </c>
      <c r="U130" s="119"/>
      <c r="V130" s="121" t="str">
        <f t="shared" si="8"/>
        <v/>
      </c>
      <c r="W130" s="119"/>
      <c r="X130" s="122"/>
      <c r="Y130" s="123"/>
      <c r="Z130" s="120" t="str">
        <f t="shared" si="9"/>
        <v/>
      </c>
      <c r="AA130" s="118"/>
      <c r="AB130" s="116" t="str">
        <f t="shared" si="10"/>
        <v/>
      </c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110" s="9" customFormat="1" x14ac:dyDescent="0.2">
      <c r="A131" s="168"/>
      <c r="B131" s="326">
        <v>569151</v>
      </c>
      <c r="C131" s="327" t="s">
        <v>300</v>
      </c>
      <c r="D131" s="328" t="s">
        <v>217</v>
      </c>
      <c r="E131" s="328" t="s">
        <v>75</v>
      </c>
      <c r="F131" s="329">
        <v>355</v>
      </c>
      <c r="G131" s="329" t="s">
        <v>227</v>
      </c>
      <c r="H131" s="329" t="s">
        <v>4</v>
      </c>
      <c r="I131" s="330" t="s">
        <v>18</v>
      </c>
      <c r="J131" s="330" t="s">
        <v>18</v>
      </c>
      <c r="K131" s="332">
        <v>72</v>
      </c>
      <c r="L131" s="332" t="s">
        <v>80</v>
      </c>
      <c r="M131" s="199">
        <v>22927</v>
      </c>
      <c r="N131" s="191"/>
      <c r="O131" s="199">
        <f t="shared" si="11"/>
        <v>22927</v>
      </c>
      <c r="P131" s="184"/>
      <c r="Q131" s="119"/>
      <c r="R131" s="195" t="str">
        <f t="shared" si="6"/>
        <v>-</v>
      </c>
      <c r="S131" s="119"/>
      <c r="T131" s="197" t="str">
        <f t="shared" si="7"/>
        <v/>
      </c>
      <c r="U131" s="119"/>
      <c r="V131" s="121" t="str">
        <f t="shared" si="8"/>
        <v/>
      </c>
      <c r="W131" s="119"/>
      <c r="X131" s="122"/>
      <c r="Y131" s="123"/>
      <c r="Z131" s="120" t="str">
        <f t="shared" si="9"/>
        <v/>
      </c>
      <c r="AA131" s="118"/>
      <c r="AB131" s="116" t="str">
        <f t="shared" si="10"/>
        <v/>
      </c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110" s="9" customFormat="1" x14ac:dyDescent="0.2">
      <c r="A132" s="168"/>
      <c r="B132" s="326">
        <v>568263</v>
      </c>
      <c r="C132" s="327" t="s">
        <v>457</v>
      </c>
      <c r="D132" s="328" t="s">
        <v>218</v>
      </c>
      <c r="E132" s="328" t="s">
        <v>75</v>
      </c>
      <c r="F132" s="329">
        <v>355</v>
      </c>
      <c r="G132" s="329" t="s">
        <v>227</v>
      </c>
      <c r="H132" s="329" t="s">
        <v>4</v>
      </c>
      <c r="I132" s="330" t="s">
        <v>19</v>
      </c>
      <c r="J132" s="330" t="s">
        <v>18</v>
      </c>
      <c r="K132" s="332">
        <v>73</v>
      </c>
      <c r="L132" s="332" t="s">
        <v>80</v>
      </c>
      <c r="M132" s="199">
        <v>22656</v>
      </c>
      <c r="N132" s="191"/>
      <c r="O132" s="199">
        <f t="shared" si="11"/>
        <v>22656</v>
      </c>
      <c r="P132" s="184"/>
      <c r="Q132" s="119"/>
      <c r="R132" s="195" t="str">
        <f t="shared" si="6"/>
        <v>-</v>
      </c>
      <c r="S132" s="119"/>
      <c r="T132" s="197" t="str">
        <f t="shared" si="7"/>
        <v/>
      </c>
      <c r="U132" s="119"/>
      <c r="V132" s="121" t="str">
        <f t="shared" si="8"/>
        <v/>
      </c>
      <c r="W132" s="119"/>
      <c r="X132" s="122"/>
      <c r="Y132" s="123"/>
      <c r="Z132" s="120" t="str">
        <f t="shared" si="9"/>
        <v/>
      </c>
      <c r="AA132" s="118"/>
      <c r="AB132" s="116" t="str">
        <f t="shared" si="10"/>
        <v/>
      </c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110" s="9" customFormat="1" x14ac:dyDescent="0.2">
      <c r="A133" s="168"/>
      <c r="B133" s="326">
        <v>563849</v>
      </c>
      <c r="C133" s="327" t="s">
        <v>0</v>
      </c>
      <c r="D133" s="328" t="s">
        <v>217</v>
      </c>
      <c r="E133" s="328" t="s">
        <v>75</v>
      </c>
      <c r="F133" s="329">
        <v>375</v>
      </c>
      <c r="G133" s="329" t="s">
        <v>227</v>
      </c>
      <c r="H133" s="329" t="s">
        <v>4</v>
      </c>
      <c r="I133" s="330" t="s">
        <v>18</v>
      </c>
      <c r="J133" s="330" t="s">
        <v>18</v>
      </c>
      <c r="K133" s="332">
        <v>71</v>
      </c>
      <c r="L133" s="332" t="s">
        <v>80</v>
      </c>
      <c r="M133" s="199">
        <v>24824</v>
      </c>
      <c r="N133" s="191"/>
      <c r="O133" s="199">
        <f t="shared" si="11"/>
        <v>24824</v>
      </c>
      <c r="P133" s="184"/>
      <c r="Q133" s="119"/>
      <c r="R133" s="195" t="str">
        <f t="shared" si="6"/>
        <v>-</v>
      </c>
      <c r="S133" s="119"/>
      <c r="T133" s="197" t="str">
        <f t="shared" si="7"/>
        <v/>
      </c>
      <c r="U133" s="119"/>
      <c r="V133" s="121" t="str">
        <f t="shared" si="8"/>
        <v/>
      </c>
      <c r="W133" s="119"/>
      <c r="X133" s="122"/>
      <c r="Y133" s="123"/>
      <c r="Z133" s="120" t="str">
        <f t="shared" si="9"/>
        <v/>
      </c>
      <c r="AA133" s="118"/>
      <c r="AB133" s="116" t="str">
        <f t="shared" si="10"/>
        <v/>
      </c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110" s="9" customFormat="1" x14ac:dyDescent="0.2">
      <c r="A134" s="168"/>
      <c r="B134" s="326">
        <v>557781</v>
      </c>
      <c r="C134" s="327" t="s">
        <v>458</v>
      </c>
      <c r="D134" s="328" t="s">
        <v>220</v>
      </c>
      <c r="E134" s="328" t="s">
        <v>75</v>
      </c>
      <c r="F134" s="329">
        <v>375</v>
      </c>
      <c r="G134" s="329" t="s">
        <v>231</v>
      </c>
      <c r="H134" s="329" t="s">
        <v>4</v>
      </c>
      <c r="I134" s="330" t="s">
        <v>20</v>
      </c>
      <c r="J134" s="330" t="s">
        <v>18</v>
      </c>
      <c r="K134" s="332">
        <v>70</v>
      </c>
      <c r="L134" s="332" t="s">
        <v>79</v>
      </c>
      <c r="M134" s="199">
        <v>29567</v>
      </c>
      <c r="N134" s="191"/>
      <c r="O134" s="199">
        <f t="shared" si="11"/>
        <v>29567</v>
      </c>
      <c r="P134" s="184"/>
      <c r="Q134" s="119"/>
      <c r="R134" s="195" t="str">
        <f t="shared" si="6"/>
        <v>-</v>
      </c>
      <c r="S134" s="119"/>
      <c r="T134" s="197" t="str">
        <f t="shared" si="7"/>
        <v/>
      </c>
      <c r="U134" s="119"/>
      <c r="V134" s="121" t="str">
        <f t="shared" si="8"/>
        <v/>
      </c>
      <c r="W134" s="119"/>
      <c r="X134" s="122"/>
      <c r="Y134" s="123"/>
      <c r="Z134" s="120" t="str">
        <f t="shared" si="9"/>
        <v/>
      </c>
      <c r="AA134" s="118"/>
      <c r="AB134" s="116" t="str">
        <f t="shared" si="10"/>
        <v/>
      </c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110" x14ac:dyDescent="0.2">
      <c r="A135" s="168"/>
      <c r="B135" s="326">
        <v>568303</v>
      </c>
      <c r="C135" s="327" t="s">
        <v>459</v>
      </c>
      <c r="D135" s="328" t="s">
        <v>73</v>
      </c>
      <c r="E135" s="328" t="s">
        <v>76</v>
      </c>
      <c r="F135" s="329">
        <v>375</v>
      </c>
      <c r="G135" s="329" t="s">
        <v>231</v>
      </c>
      <c r="H135" s="329" t="s">
        <v>4</v>
      </c>
      <c r="I135" s="330" t="s">
        <v>17</v>
      </c>
      <c r="J135" s="330" t="s">
        <v>18</v>
      </c>
      <c r="K135" s="332">
        <v>74</v>
      </c>
      <c r="L135" s="332" t="s">
        <v>80</v>
      </c>
      <c r="M135" s="199">
        <v>31030</v>
      </c>
      <c r="N135" s="189"/>
      <c r="O135" s="199">
        <f t="shared" si="11"/>
        <v>31030</v>
      </c>
      <c r="P135" s="184"/>
      <c r="Q135" s="119"/>
      <c r="R135" s="195" t="str">
        <f t="shared" si="6"/>
        <v>-</v>
      </c>
      <c r="S135" s="119"/>
      <c r="T135" s="197" t="str">
        <f t="shared" si="7"/>
        <v/>
      </c>
      <c r="U135" s="119"/>
      <c r="V135" s="121" t="str">
        <f t="shared" si="8"/>
        <v/>
      </c>
      <c r="W135" s="119"/>
      <c r="X135" s="122"/>
      <c r="Y135" s="123"/>
      <c r="Z135" s="120" t="str">
        <f t="shared" si="9"/>
        <v/>
      </c>
      <c r="AA135" s="118"/>
      <c r="AB135" s="116" t="str">
        <f t="shared" si="10"/>
        <v/>
      </c>
    </row>
    <row r="136" spans="1:110" x14ac:dyDescent="0.2">
      <c r="A136" s="168"/>
      <c r="B136" s="326">
        <v>570209</v>
      </c>
      <c r="C136" s="327" t="s">
        <v>460</v>
      </c>
      <c r="D136" s="328" t="s">
        <v>216</v>
      </c>
      <c r="E136" s="328" t="s">
        <v>75</v>
      </c>
      <c r="F136" s="329">
        <v>385</v>
      </c>
      <c r="G136" s="329" t="s">
        <v>226</v>
      </c>
      <c r="H136" s="329" t="s">
        <v>4</v>
      </c>
      <c r="I136" s="330" t="s">
        <v>18</v>
      </c>
      <c r="J136" s="330" t="s">
        <v>18</v>
      </c>
      <c r="K136" s="332">
        <v>71</v>
      </c>
      <c r="L136" s="332" t="s">
        <v>79</v>
      </c>
      <c r="M136" s="199">
        <v>21138</v>
      </c>
      <c r="N136" s="189"/>
      <c r="O136" s="199">
        <f t="shared" si="11"/>
        <v>21138</v>
      </c>
      <c r="P136" s="184"/>
      <c r="Q136" s="119"/>
      <c r="R136" s="195" t="str">
        <f t="shared" si="6"/>
        <v>-</v>
      </c>
      <c r="S136" s="119"/>
      <c r="T136" s="197" t="str">
        <f t="shared" si="7"/>
        <v/>
      </c>
      <c r="U136" s="119"/>
      <c r="V136" s="121" t="str">
        <f t="shared" si="8"/>
        <v/>
      </c>
      <c r="W136" s="119"/>
      <c r="X136" s="122"/>
      <c r="Y136" s="123"/>
      <c r="Z136" s="120" t="str">
        <f t="shared" si="9"/>
        <v/>
      </c>
      <c r="AA136" s="118"/>
      <c r="AB136" s="116" t="str">
        <f t="shared" si="10"/>
        <v/>
      </c>
    </row>
    <row r="137" spans="1:110" s="9" customFormat="1" x14ac:dyDescent="0.2">
      <c r="A137" s="168"/>
      <c r="B137" s="326">
        <v>570289</v>
      </c>
      <c r="C137" s="327" t="s">
        <v>461</v>
      </c>
      <c r="D137" s="328" t="s">
        <v>216</v>
      </c>
      <c r="E137" s="328" t="s">
        <v>74</v>
      </c>
      <c r="F137" s="329">
        <v>385</v>
      </c>
      <c r="G137" s="329" t="s">
        <v>226</v>
      </c>
      <c r="H137" s="329" t="s">
        <v>4</v>
      </c>
      <c r="I137" s="330" t="s">
        <v>18</v>
      </c>
      <c r="J137" s="330" t="s">
        <v>18</v>
      </c>
      <c r="K137" s="332">
        <v>71</v>
      </c>
      <c r="L137" s="332" t="s">
        <v>80</v>
      </c>
      <c r="M137" s="199">
        <v>19811</v>
      </c>
      <c r="N137" s="191"/>
      <c r="O137" s="199">
        <f t="shared" si="11"/>
        <v>19811</v>
      </c>
      <c r="P137" s="184"/>
      <c r="Q137" s="119"/>
      <c r="R137" s="195" t="str">
        <f t="shared" si="6"/>
        <v>-</v>
      </c>
      <c r="S137" s="119"/>
      <c r="T137" s="197" t="str">
        <f t="shared" si="7"/>
        <v/>
      </c>
      <c r="U137" s="119"/>
      <c r="V137" s="121" t="str">
        <f t="shared" si="8"/>
        <v/>
      </c>
      <c r="W137" s="119"/>
      <c r="X137" s="122"/>
      <c r="Y137" s="123"/>
      <c r="Z137" s="120" t="str">
        <f t="shared" si="9"/>
        <v/>
      </c>
      <c r="AA137" s="118"/>
      <c r="AB137" s="116" t="str">
        <f t="shared" si="10"/>
        <v/>
      </c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110" x14ac:dyDescent="0.2">
      <c r="A138" s="168"/>
      <c r="B138" s="326">
        <v>570246</v>
      </c>
      <c r="C138" s="327" t="s">
        <v>462</v>
      </c>
      <c r="D138" s="328" t="s">
        <v>217</v>
      </c>
      <c r="E138" s="328" t="s">
        <v>75</v>
      </c>
      <c r="F138" s="329">
        <v>385</v>
      </c>
      <c r="G138" s="329" t="s">
        <v>226</v>
      </c>
      <c r="H138" s="329" t="s">
        <v>4</v>
      </c>
      <c r="I138" s="330" t="s">
        <v>18</v>
      </c>
      <c r="J138" s="330" t="s">
        <v>18</v>
      </c>
      <c r="K138" s="332">
        <v>72</v>
      </c>
      <c r="L138" s="332" t="s">
        <v>80</v>
      </c>
      <c r="M138" s="199">
        <v>21382</v>
      </c>
      <c r="N138" s="189"/>
      <c r="O138" s="199">
        <f t="shared" si="11"/>
        <v>21382</v>
      </c>
      <c r="P138" s="184"/>
      <c r="Q138" s="119"/>
      <c r="R138" s="195" t="str">
        <f t="shared" ref="R138:R165" si="12">IF(ISBLANK(R$8),IF(ISBLANK(T$8),IF(ISBLANK(V$8),"-",O138+V$8),(O138*(1+T$8))),((M138)*(1-R$8)))</f>
        <v>-</v>
      </c>
      <c r="S138" s="119"/>
      <c r="T138" s="197" t="str">
        <f t="shared" si="7"/>
        <v/>
      </c>
      <c r="U138" s="119"/>
      <c r="V138" s="121" t="str">
        <f t="shared" si="8"/>
        <v/>
      </c>
      <c r="W138" s="119"/>
      <c r="X138" s="122"/>
      <c r="Y138" s="123"/>
      <c r="Z138" s="120" t="str">
        <f t="shared" si="9"/>
        <v/>
      </c>
      <c r="AA138" s="118"/>
      <c r="AB138" s="116" t="str">
        <f t="shared" si="10"/>
        <v/>
      </c>
    </row>
    <row r="139" spans="1:110" x14ac:dyDescent="0.2">
      <c r="A139" s="168"/>
      <c r="B139" s="326">
        <v>567891</v>
      </c>
      <c r="C139" s="327" t="s">
        <v>30</v>
      </c>
      <c r="D139" s="328" t="s">
        <v>217</v>
      </c>
      <c r="E139" s="328" t="s">
        <v>74</v>
      </c>
      <c r="F139" s="329">
        <v>385</v>
      </c>
      <c r="G139" s="329" t="s">
        <v>226</v>
      </c>
      <c r="H139" s="329" t="s">
        <v>4</v>
      </c>
      <c r="I139" s="330" t="s">
        <v>21</v>
      </c>
      <c r="J139" s="330" t="s">
        <v>20</v>
      </c>
      <c r="K139" s="332">
        <v>70</v>
      </c>
      <c r="L139" s="332" t="s">
        <v>79</v>
      </c>
      <c r="M139" s="199">
        <v>20027</v>
      </c>
      <c r="N139" s="189"/>
      <c r="O139" s="199">
        <f t="shared" si="11"/>
        <v>20027</v>
      </c>
      <c r="P139" s="184"/>
      <c r="Q139" s="119"/>
      <c r="R139" s="195" t="str">
        <f t="shared" si="12"/>
        <v>-</v>
      </c>
      <c r="S139" s="119"/>
      <c r="T139" s="197" t="str">
        <f t="shared" ref="T139:T165" si="13">IFERROR(R139-O139,"")</f>
        <v/>
      </c>
      <c r="U139" s="119"/>
      <c r="V139" s="121" t="str">
        <f t="shared" ref="V139:V165" si="14">IFERROR(T139/R139,"")</f>
        <v/>
      </c>
      <c r="W139" s="119"/>
      <c r="X139" s="122"/>
      <c r="Y139" s="123"/>
      <c r="Z139" s="120" t="str">
        <f t="shared" ref="Z139:Z165" si="15">IFERROR(X139*T139,"")</f>
        <v/>
      </c>
      <c r="AA139" s="118"/>
      <c r="AB139" s="116" t="str">
        <f t="shared" ref="AB139:AB165" si="16">IFERROR(X139*R139,"")</f>
        <v/>
      </c>
    </row>
    <row r="140" spans="1:110" x14ac:dyDescent="0.2">
      <c r="A140" s="168"/>
      <c r="B140" s="326">
        <v>568265</v>
      </c>
      <c r="C140" s="327" t="s">
        <v>463</v>
      </c>
      <c r="D140" s="328" t="s">
        <v>218</v>
      </c>
      <c r="E140" s="328" t="s">
        <v>75</v>
      </c>
      <c r="F140" s="329">
        <v>385</v>
      </c>
      <c r="G140" s="329" t="s">
        <v>226</v>
      </c>
      <c r="H140" s="329" t="s">
        <v>4</v>
      </c>
      <c r="I140" s="330" t="s">
        <v>20</v>
      </c>
      <c r="J140" s="330" t="s">
        <v>18</v>
      </c>
      <c r="K140" s="332">
        <v>73</v>
      </c>
      <c r="L140" s="332" t="s">
        <v>80</v>
      </c>
      <c r="M140" s="199">
        <v>20705</v>
      </c>
      <c r="N140" s="185"/>
      <c r="O140" s="199">
        <f t="shared" ref="O140:O165" si="17">M140*(1-$O$12)</f>
        <v>20705</v>
      </c>
      <c r="P140" s="184"/>
      <c r="Q140" s="119"/>
      <c r="R140" s="195" t="str">
        <f t="shared" si="12"/>
        <v>-</v>
      </c>
      <c r="S140" s="119"/>
      <c r="T140" s="197" t="str">
        <f t="shared" si="13"/>
        <v/>
      </c>
      <c r="U140" s="119"/>
      <c r="V140" s="121" t="str">
        <f t="shared" si="14"/>
        <v/>
      </c>
      <c r="W140" s="119"/>
      <c r="X140" s="122"/>
      <c r="Y140" s="123"/>
      <c r="Z140" s="120" t="str">
        <f t="shared" si="15"/>
        <v/>
      </c>
      <c r="AA140" s="118"/>
      <c r="AB140" s="116" t="str">
        <f t="shared" si="16"/>
        <v/>
      </c>
    </row>
    <row r="141" spans="1:110" x14ac:dyDescent="0.2">
      <c r="A141" s="168"/>
      <c r="B141" s="326">
        <v>570286</v>
      </c>
      <c r="C141" s="327" t="s">
        <v>464</v>
      </c>
      <c r="D141" s="328" t="s">
        <v>218</v>
      </c>
      <c r="E141" s="328" t="s">
        <v>74</v>
      </c>
      <c r="F141" s="329">
        <v>385</v>
      </c>
      <c r="G141" s="329" t="s">
        <v>226</v>
      </c>
      <c r="H141" s="329" t="s">
        <v>4</v>
      </c>
      <c r="I141" s="330" t="s">
        <v>20</v>
      </c>
      <c r="J141" s="330" t="s">
        <v>18</v>
      </c>
      <c r="K141" s="332">
        <v>73</v>
      </c>
      <c r="L141" s="332" t="s">
        <v>80</v>
      </c>
      <c r="M141" s="199">
        <v>20867</v>
      </c>
      <c r="N141" s="185"/>
      <c r="O141" s="199">
        <f t="shared" si="17"/>
        <v>20867</v>
      </c>
      <c r="P141" s="184"/>
      <c r="Q141" s="175"/>
      <c r="R141" s="195" t="str">
        <f t="shared" si="12"/>
        <v>-</v>
      </c>
      <c r="S141" s="175"/>
      <c r="T141" s="197" t="str">
        <f t="shared" si="13"/>
        <v/>
      </c>
      <c r="U141" s="148"/>
      <c r="V141" s="121" t="str">
        <f t="shared" si="14"/>
        <v/>
      </c>
      <c r="W141" s="148"/>
      <c r="X141" s="149"/>
      <c r="Y141" s="177"/>
      <c r="Z141" s="120" t="str">
        <f t="shared" si="15"/>
        <v/>
      </c>
      <c r="AA141" s="151"/>
      <c r="AB141" s="116" t="str">
        <f t="shared" si="16"/>
        <v/>
      </c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1"/>
      <c r="DB141" s="151"/>
      <c r="DC141" s="151"/>
      <c r="DD141" s="151"/>
      <c r="DE141" s="151"/>
      <c r="DF141" s="151"/>
    </row>
    <row r="142" spans="1:110" x14ac:dyDescent="0.2">
      <c r="A142" s="168"/>
      <c r="B142" s="326">
        <v>570281</v>
      </c>
      <c r="C142" s="327" t="s">
        <v>465</v>
      </c>
      <c r="D142" s="328" t="s">
        <v>216</v>
      </c>
      <c r="E142" s="328" t="s">
        <v>75</v>
      </c>
      <c r="F142" s="329">
        <v>385</v>
      </c>
      <c r="G142" s="329" t="s">
        <v>223</v>
      </c>
      <c r="H142" s="329" t="s">
        <v>4</v>
      </c>
      <c r="I142" s="330" t="s">
        <v>18</v>
      </c>
      <c r="J142" s="330" t="s">
        <v>18</v>
      </c>
      <c r="K142" s="332">
        <v>70</v>
      </c>
      <c r="L142" s="332" t="s">
        <v>79</v>
      </c>
      <c r="M142" s="199">
        <v>20325</v>
      </c>
      <c r="N142" s="185"/>
      <c r="O142" s="199">
        <f t="shared" si="17"/>
        <v>20325</v>
      </c>
      <c r="P142" s="184"/>
      <c r="Q142" s="174"/>
      <c r="R142" s="195" t="str">
        <f t="shared" si="12"/>
        <v>-</v>
      </c>
      <c r="S142" s="119"/>
      <c r="T142" s="197" t="str">
        <f t="shared" si="13"/>
        <v/>
      </c>
      <c r="U142" s="119"/>
      <c r="V142" s="121" t="str">
        <f t="shared" si="14"/>
        <v/>
      </c>
      <c r="W142" s="119"/>
      <c r="X142" s="122"/>
      <c r="Y142" s="123"/>
      <c r="Z142" s="120" t="str">
        <f t="shared" si="15"/>
        <v/>
      </c>
      <c r="AA142" s="118"/>
      <c r="AB142" s="116" t="str">
        <f t="shared" si="16"/>
        <v/>
      </c>
    </row>
    <row r="143" spans="1:110" x14ac:dyDescent="0.2">
      <c r="A143" s="168"/>
      <c r="B143" s="326">
        <v>570270</v>
      </c>
      <c r="C143" s="327" t="s">
        <v>466</v>
      </c>
      <c r="D143" s="328" t="s">
        <v>216</v>
      </c>
      <c r="E143" s="328" t="s">
        <v>74</v>
      </c>
      <c r="F143" s="329">
        <v>385</v>
      </c>
      <c r="G143" s="329" t="s">
        <v>223</v>
      </c>
      <c r="H143" s="329" t="s">
        <v>4</v>
      </c>
      <c r="I143" s="330" t="s">
        <v>18</v>
      </c>
      <c r="J143" s="330" t="s">
        <v>18</v>
      </c>
      <c r="K143" s="332">
        <v>71</v>
      </c>
      <c r="L143" s="332" t="s">
        <v>80</v>
      </c>
      <c r="M143" s="199">
        <v>18699</v>
      </c>
      <c r="N143" s="185"/>
      <c r="O143" s="199">
        <f t="shared" si="17"/>
        <v>18699</v>
      </c>
      <c r="P143" s="184"/>
      <c r="Q143" s="174"/>
      <c r="R143" s="195" t="str">
        <f t="shared" si="12"/>
        <v>-</v>
      </c>
      <c r="S143" s="119"/>
      <c r="T143" s="197" t="str">
        <f t="shared" si="13"/>
        <v/>
      </c>
      <c r="U143" s="119"/>
      <c r="V143" s="121" t="str">
        <f t="shared" si="14"/>
        <v/>
      </c>
      <c r="W143" s="119"/>
      <c r="X143" s="122"/>
      <c r="Y143" s="123"/>
      <c r="Z143" s="120" t="str">
        <f t="shared" si="15"/>
        <v/>
      </c>
      <c r="AA143" s="118"/>
      <c r="AB143" s="116" t="str">
        <f t="shared" si="16"/>
        <v/>
      </c>
    </row>
    <row r="144" spans="1:110" x14ac:dyDescent="0.2">
      <c r="A144" s="168"/>
      <c r="B144" s="326">
        <v>570290</v>
      </c>
      <c r="C144" s="327" t="s">
        <v>467</v>
      </c>
      <c r="D144" s="328" t="s">
        <v>216</v>
      </c>
      <c r="E144" s="328" t="s">
        <v>74</v>
      </c>
      <c r="F144" s="329">
        <v>385</v>
      </c>
      <c r="G144" s="329" t="s">
        <v>223</v>
      </c>
      <c r="H144" s="329" t="s">
        <v>4</v>
      </c>
      <c r="I144" s="330" t="s">
        <v>18</v>
      </c>
      <c r="J144" s="330" t="s">
        <v>20</v>
      </c>
      <c r="K144" s="332">
        <v>71</v>
      </c>
      <c r="L144" s="332" t="s">
        <v>80</v>
      </c>
      <c r="M144" s="199">
        <v>19973</v>
      </c>
      <c r="N144" s="189"/>
      <c r="O144" s="199">
        <f t="shared" si="17"/>
        <v>19973</v>
      </c>
      <c r="P144" s="184"/>
      <c r="Q144" s="119"/>
      <c r="R144" s="195" t="str">
        <f t="shared" si="12"/>
        <v>-</v>
      </c>
      <c r="S144" s="119"/>
      <c r="T144" s="197" t="str">
        <f t="shared" si="13"/>
        <v/>
      </c>
      <c r="U144" s="119"/>
      <c r="V144" s="121" t="str">
        <f t="shared" si="14"/>
        <v/>
      </c>
      <c r="W144" s="119"/>
      <c r="X144" s="122"/>
      <c r="Y144" s="123"/>
      <c r="Z144" s="120" t="str">
        <f t="shared" si="15"/>
        <v/>
      </c>
      <c r="AA144" s="118"/>
      <c r="AB144" s="116" t="str">
        <f t="shared" si="16"/>
        <v/>
      </c>
    </row>
    <row r="145" spans="1:28" x14ac:dyDescent="0.2">
      <c r="A145" s="168"/>
      <c r="B145" s="326">
        <v>570248</v>
      </c>
      <c r="C145" s="327" t="s">
        <v>468</v>
      </c>
      <c r="D145" s="328" t="s">
        <v>217</v>
      </c>
      <c r="E145" s="328" t="s">
        <v>75</v>
      </c>
      <c r="F145" s="329">
        <v>385</v>
      </c>
      <c r="G145" s="329" t="s">
        <v>223</v>
      </c>
      <c r="H145" s="329" t="s">
        <v>4</v>
      </c>
      <c r="I145" s="330" t="s">
        <v>18</v>
      </c>
      <c r="J145" s="330" t="s">
        <v>18</v>
      </c>
      <c r="K145" s="332">
        <v>69</v>
      </c>
      <c r="L145" s="332" t="s">
        <v>79</v>
      </c>
      <c r="M145" s="199">
        <v>20542</v>
      </c>
      <c r="N145" s="189"/>
      <c r="O145" s="199">
        <f t="shared" si="17"/>
        <v>20542</v>
      </c>
      <c r="P145" s="184"/>
      <c r="Q145" s="119"/>
      <c r="R145" s="195" t="str">
        <f t="shared" si="12"/>
        <v>-</v>
      </c>
      <c r="S145" s="119"/>
      <c r="T145" s="197" t="str">
        <f t="shared" si="13"/>
        <v/>
      </c>
      <c r="U145" s="119"/>
      <c r="V145" s="121" t="str">
        <f t="shared" si="14"/>
        <v/>
      </c>
      <c r="W145" s="119"/>
      <c r="X145" s="122"/>
      <c r="Y145" s="123"/>
      <c r="Z145" s="120" t="str">
        <f t="shared" si="15"/>
        <v/>
      </c>
      <c r="AA145" s="118"/>
      <c r="AB145" s="116" t="str">
        <f t="shared" si="16"/>
        <v/>
      </c>
    </row>
    <row r="146" spans="1:28" x14ac:dyDescent="0.2">
      <c r="A146" s="168"/>
      <c r="B146" s="326">
        <v>568280</v>
      </c>
      <c r="C146" s="327" t="s">
        <v>31</v>
      </c>
      <c r="D146" s="328" t="s">
        <v>217</v>
      </c>
      <c r="E146" s="328" t="s">
        <v>74</v>
      </c>
      <c r="F146" s="329">
        <v>385</v>
      </c>
      <c r="G146" s="329" t="s">
        <v>223</v>
      </c>
      <c r="H146" s="329" t="s">
        <v>4</v>
      </c>
      <c r="I146" s="330" t="s">
        <v>18</v>
      </c>
      <c r="J146" s="330" t="s">
        <v>20</v>
      </c>
      <c r="K146" s="332">
        <v>72</v>
      </c>
      <c r="L146" s="332" t="s">
        <v>80</v>
      </c>
      <c r="M146" s="199">
        <v>18916</v>
      </c>
      <c r="N146" s="185"/>
      <c r="O146" s="199">
        <f t="shared" si="17"/>
        <v>18916</v>
      </c>
      <c r="P146" s="184"/>
      <c r="Q146" s="103"/>
      <c r="R146" s="195" t="str">
        <f t="shared" si="12"/>
        <v>-</v>
      </c>
      <c r="S146" s="119"/>
      <c r="T146" s="197" t="str">
        <f t="shared" si="13"/>
        <v/>
      </c>
      <c r="U146" s="119"/>
      <c r="V146" s="121" t="str">
        <f t="shared" si="14"/>
        <v/>
      </c>
      <c r="W146" s="119"/>
      <c r="X146" s="122"/>
      <c r="Y146" s="123"/>
      <c r="Z146" s="120" t="str">
        <f t="shared" si="15"/>
        <v/>
      </c>
      <c r="AA146" s="118"/>
      <c r="AB146" s="116" t="str">
        <f t="shared" si="16"/>
        <v/>
      </c>
    </row>
    <row r="147" spans="1:28" x14ac:dyDescent="0.2">
      <c r="A147" s="168"/>
      <c r="B147" s="326">
        <v>568269</v>
      </c>
      <c r="C147" s="327" t="s">
        <v>469</v>
      </c>
      <c r="D147" s="328" t="s">
        <v>218</v>
      </c>
      <c r="E147" s="328" t="s">
        <v>75</v>
      </c>
      <c r="F147" s="329">
        <v>385</v>
      </c>
      <c r="G147" s="329" t="s">
        <v>223</v>
      </c>
      <c r="H147" s="329" t="s">
        <v>4</v>
      </c>
      <c r="I147" s="330" t="s">
        <v>20</v>
      </c>
      <c r="J147" s="330" t="s">
        <v>18</v>
      </c>
      <c r="K147" s="332">
        <v>74</v>
      </c>
      <c r="L147" s="332" t="s">
        <v>80</v>
      </c>
      <c r="M147" s="199">
        <v>19865</v>
      </c>
      <c r="N147" s="189"/>
      <c r="O147" s="199">
        <f t="shared" si="17"/>
        <v>19865</v>
      </c>
      <c r="P147" s="184"/>
      <c r="Q147" s="119"/>
      <c r="R147" s="195" t="str">
        <f t="shared" si="12"/>
        <v>-</v>
      </c>
      <c r="S147" s="119"/>
      <c r="T147" s="197" t="str">
        <f t="shared" si="13"/>
        <v/>
      </c>
      <c r="U147" s="119"/>
      <c r="V147" s="121" t="str">
        <f t="shared" si="14"/>
        <v/>
      </c>
      <c r="W147" s="119"/>
      <c r="X147" s="122"/>
      <c r="Y147" s="123"/>
      <c r="Z147" s="120" t="str">
        <f t="shared" si="15"/>
        <v/>
      </c>
      <c r="AA147" s="118"/>
      <c r="AB147" s="116" t="str">
        <f t="shared" si="16"/>
        <v/>
      </c>
    </row>
    <row r="148" spans="1:28" x14ac:dyDescent="0.2">
      <c r="A148" s="168"/>
      <c r="B148" s="326">
        <v>568871</v>
      </c>
      <c r="C148" s="327" t="s">
        <v>470</v>
      </c>
      <c r="D148" s="328" t="s">
        <v>218</v>
      </c>
      <c r="E148" s="328" t="s">
        <v>75</v>
      </c>
      <c r="F148" s="329">
        <v>385</v>
      </c>
      <c r="G148" s="329" t="s">
        <v>223</v>
      </c>
      <c r="H148" s="329" t="s">
        <v>4</v>
      </c>
      <c r="I148" s="330" t="s">
        <v>20</v>
      </c>
      <c r="J148" s="330" t="s">
        <v>18</v>
      </c>
      <c r="K148" s="332">
        <v>73</v>
      </c>
      <c r="L148" s="332" t="s">
        <v>80</v>
      </c>
      <c r="M148" s="199">
        <v>21328</v>
      </c>
      <c r="N148" s="189"/>
      <c r="O148" s="199">
        <f t="shared" si="17"/>
        <v>21328</v>
      </c>
      <c r="P148" s="184"/>
      <c r="Q148" s="119"/>
      <c r="R148" s="195" t="str">
        <f t="shared" si="12"/>
        <v>-</v>
      </c>
      <c r="S148" s="119"/>
      <c r="T148" s="197" t="str">
        <f t="shared" si="13"/>
        <v/>
      </c>
      <c r="U148" s="119"/>
      <c r="V148" s="121" t="str">
        <f t="shared" si="14"/>
        <v/>
      </c>
      <c r="W148" s="119"/>
      <c r="X148" s="122"/>
      <c r="Y148" s="123"/>
      <c r="Z148" s="120" t="str">
        <f t="shared" si="15"/>
        <v/>
      </c>
      <c r="AA148" s="118"/>
      <c r="AB148" s="116" t="str">
        <f t="shared" si="16"/>
        <v/>
      </c>
    </row>
    <row r="149" spans="1:28" x14ac:dyDescent="0.2">
      <c r="A149" s="168"/>
      <c r="B149" s="326">
        <v>570288</v>
      </c>
      <c r="C149" s="327" t="s">
        <v>471</v>
      </c>
      <c r="D149" s="328" t="s">
        <v>218</v>
      </c>
      <c r="E149" s="328" t="s">
        <v>74</v>
      </c>
      <c r="F149" s="329">
        <v>385</v>
      </c>
      <c r="G149" s="329" t="s">
        <v>223</v>
      </c>
      <c r="H149" s="329" t="s">
        <v>4</v>
      </c>
      <c r="I149" s="330" t="s">
        <v>20</v>
      </c>
      <c r="J149" s="330" t="s">
        <v>18</v>
      </c>
      <c r="K149" s="332">
        <v>74</v>
      </c>
      <c r="L149" s="332" t="s">
        <v>80</v>
      </c>
      <c r="M149" s="199">
        <v>19648</v>
      </c>
      <c r="N149" s="189"/>
      <c r="O149" s="199">
        <f t="shared" si="17"/>
        <v>19648</v>
      </c>
      <c r="P149" s="184"/>
      <c r="Q149" s="119"/>
      <c r="R149" s="195" t="str">
        <f t="shared" si="12"/>
        <v>-</v>
      </c>
      <c r="S149" s="119"/>
      <c r="T149" s="197" t="str">
        <f t="shared" si="13"/>
        <v/>
      </c>
      <c r="U149" s="119"/>
      <c r="V149" s="121" t="str">
        <f t="shared" si="14"/>
        <v/>
      </c>
      <c r="W149" s="119"/>
      <c r="X149" s="122"/>
      <c r="Y149" s="123"/>
      <c r="Z149" s="120" t="str">
        <f t="shared" si="15"/>
        <v/>
      </c>
      <c r="AA149" s="118"/>
      <c r="AB149" s="116" t="str">
        <f t="shared" si="16"/>
        <v/>
      </c>
    </row>
    <row r="150" spans="1:28" x14ac:dyDescent="0.2">
      <c r="A150" s="168"/>
      <c r="B150" s="326">
        <v>566823</v>
      </c>
      <c r="C150" s="327" t="s">
        <v>472</v>
      </c>
      <c r="D150" s="328" t="s">
        <v>220</v>
      </c>
      <c r="E150" s="328" t="s">
        <v>75</v>
      </c>
      <c r="F150" s="329">
        <v>385</v>
      </c>
      <c r="G150" s="329" t="s">
        <v>223</v>
      </c>
      <c r="H150" s="329" t="s">
        <v>4</v>
      </c>
      <c r="I150" s="330" t="s">
        <v>20</v>
      </c>
      <c r="J150" s="330" t="s">
        <v>18</v>
      </c>
      <c r="K150" s="332">
        <v>73</v>
      </c>
      <c r="L150" s="332" t="s">
        <v>80</v>
      </c>
      <c r="M150" s="199">
        <v>20027</v>
      </c>
      <c r="N150" s="189"/>
      <c r="O150" s="199">
        <f t="shared" si="17"/>
        <v>20027</v>
      </c>
      <c r="P150" s="184"/>
      <c r="Q150" s="119"/>
      <c r="R150" s="195" t="str">
        <f t="shared" si="12"/>
        <v>-</v>
      </c>
      <c r="S150" s="119"/>
      <c r="T150" s="197" t="str">
        <f t="shared" si="13"/>
        <v/>
      </c>
      <c r="U150" s="119"/>
      <c r="V150" s="121" t="str">
        <f t="shared" si="14"/>
        <v/>
      </c>
      <c r="W150" s="119"/>
      <c r="X150" s="122"/>
      <c r="Y150" s="123"/>
      <c r="Z150" s="120" t="str">
        <f t="shared" si="15"/>
        <v/>
      </c>
      <c r="AA150" s="118"/>
      <c r="AB150" s="116" t="str">
        <f t="shared" si="16"/>
        <v/>
      </c>
    </row>
    <row r="151" spans="1:28" x14ac:dyDescent="0.2">
      <c r="A151" s="168"/>
      <c r="B151" s="326">
        <v>565822</v>
      </c>
      <c r="C151" s="327" t="s">
        <v>473</v>
      </c>
      <c r="D151" s="328" t="s">
        <v>220</v>
      </c>
      <c r="E151" s="328" t="s">
        <v>74</v>
      </c>
      <c r="F151" s="329">
        <v>385</v>
      </c>
      <c r="G151" s="329" t="s">
        <v>223</v>
      </c>
      <c r="H151" s="329" t="s">
        <v>4</v>
      </c>
      <c r="I151" s="330" t="s">
        <v>20</v>
      </c>
      <c r="J151" s="330" t="s">
        <v>18</v>
      </c>
      <c r="K151" s="332">
        <v>72</v>
      </c>
      <c r="L151" s="332" t="s">
        <v>80</v>
      </c>
      <c r="M151" s="199">
        <v>19079</v>
      </c>
      <c r="N151" s="189"/>
      <c r="O151" s="199">
        <f t="shared" si="17"/>
        <v>19079</v>
      </c>
      <c r="P151" s="184"/>
      <c r="Q151" s="119"/>
      <c r="R151" s="195" t="str">
        <f t="shared" si="12"/>
        <v>-</v>
      </c>
      <c r="S151" s="119"/>
      <c r="T151" s="197" t="str">
        <f t="shared" si="13"/>
        <v/>
      </c>
      <c r="U151" s="119"/>
      <c r="V151" s="121" t="str">
        <f t="shared" si="14"/>
        <v/>
      </c>
      <c r="W151" s="119"/>
      <c r="X151" s="122"/>
      <c r="Y151" s="123"/>
      <c r="Z151" s="120" t="str">
        <f t="shared" si="15"/>
        <v/>
      </c>
      <c r="AA151" s="118"/>
      <c r="AB151" s="116" t="str">
        <f t="shared" si="16"/>
        <v/>
      </c>
    </row>
    <row r="152" spans="1:28" x14ac:dyDescent="0.2">
      <c r="A152" s="168"/>
      <c r="B152" s="326">
        <v>570323</v>
      </c>
      <c r="C152" s="327" t="s">
        <v>474</v>
      </c>
      <c r="D152" s="328" t="s">
        <v>216</v>
      </c>
      <c r="E152" s="328" t="s">
        <v>74</v>
      </c>
      <c r="F152" s="329">
        <v>425</v>
      </c>
      <c r="G152" s="329" t="s">
        <v>223</v>
      </c>
      <c r="H152" s="329" t="s">
        <v>4</v>
      </c>
      <c r="I152" s="330" t="s">
        <v>18</v>
      </c>
      <c r="J152" s="330" t="s">
        <v>18</v>
      </c>
      <c r="K152" s="332">
        <v>72</v>
      </c>
      <c r="L152" s="332" t="s">
        <v>80</v>
      </c>
      <c r="M152" s="199">
        <v>25881</v>
      </c>
      <c r="N152" s="189"/>
      <c r="O152" s="199">
        <f t="shared" si="17"/>
        <v>25881</v>
      </c>
      <c r="P152" s="184"/>
      <c r="Q152" s="119"/>
      <c r="R152" s="195" t="str">
        <f t="shared" si="12"/>
        <v>-</v>
      </c>
      <c r="S152" s="119"/>
      <c r="T152" s="197" t="str">
        <f t="shared" si="13"/>
        <v/>
      </c>
      <c r="U152" s="119"/>
      <c r="V152" s="121" t="str">
        <f t="shared" si="14"/>
        <v/>
      </c>
      <c r="W152" s="119"/>
      <c r="X152" s="122"/>
      <c r="Y152" s="123"/>
      <c r="Z152" s="120" t="str">
        <f t="shared" si="15"/>
        <v/>
      </c>
      <c r="AA152" s="118"/>
      <c r="AB152" s="116" t="str">
        <f t="shared" si="16"/>
        <v/>
      </c>
    </row>
    <row r="153" spans="1:28" x14ac:dyDescent="0.2">
      <c r="A153" s="168"/>
      <c r="B153" s="326">
        <v>559240</v>
      </c>
      <c r="C153" s="327" t="s">
        <v>71</v>
      </c>
      <c r="D153" s="328" t="s">
        <v>217</v>
      </c>
      <c r="E153" s="328" t="s">
        <v>74</v>
      </c>
      <c r="F153" s="329">
        <v>435</v>
      </c>
      <c r="G153" s="329" t="s">
        <v>227</v>
      </c>
      <c r="H153" s="329" t="s">
        <v>4</v>
      </c>
      <c r="I153" s="330" t="s">
        <v>18</v>
      </c>
      <c r="J153" s="330" t="s">
        <v>19</v>
      </c>
      <c r="K153" s="332">
        <v>70</v>
      </c>
      <c r="L153" s="332" t="s">
        <v>79</v>
      </c>
      <c r="M153" s="199">
        <v>23442</v>
      </c>
      <c r="N153" s="189"/>
      <c r="O153" s="199">
        <f t="shared" si="17"/>
        <v>23442</v>
      </c>
      <c r="P153" s="184"/>
      <c r="Q153" s="119"/>
      <c r="R153" s="195" t="str">
        <f t="shared" si="12"/>
        <v>-</v>
      </c>
      <c r="S153" s="119"/>
      <c r="T153" s="197" t="str">
        <f t="shared" si="13"/>
        <v/>
      </c>
      <c r="U153" s="119"/>
      <c r="V153" s="121" t="str">
        <f t="shared" si="14"/>
        <v/>
      </c>
      <c r="W153" s="119"/>
      <c r="X153" s="122"/>
      <c r="Y153" s="123"/>
      <c r="Z153" s="120" t="str">
        <f t="shared" si="15"/>
        <v/>
      </c>
      <c r="AA153" s="118"/>
      <c r="AB153" s="116" t="str">
        <f t="shared" si="16"/>
        <v/>
      </c>
    </row>
    <row r="154" spans="1:28" x14ac:dyDescent="0.2">
      <c r="A154" s="168"/>
      <c r="B154" s="326">
        <v>570321</v>
      </c>
      <c r="C154" s="327" t="s">
        <v>475</v>
      </c>
      <c r="D154" s="328" t="s">
        <v>216</v>
      </c>
      <c r="E154" s="328" t="s">
        <v>74</v>
      </c>
      <c r="F154" s="329">
        <v>445</v>
      </c>
      <c r="G154" s="329" t="s">
        <v>223</v>
      </c>
      <c r="H154" s="329" t="s">
        <v>4</v>
      </c>
      <c r="I154" s="330" t="s">
        <v>18</v>
      </c>
      <c r="J154" s="330" t="s">
        <v>18</v>
      </c>
      <c r="K154" s="332">
        <v>72</v>
      </c>
      <c r="L154" s="332" t="s">
        <v>80</v>
      </c>
      <c r="M154" s="199">
        <v>28726</v>
      </c>
      <c r="N154" s="189"/>
      <c r="O154" s="199">
        <f t="shared" si="17"/>
        <v>28726</v>
      </c>
      <c r="P154" s="184"/>
      <c r="Q154" s="119"/>
      <c r="R154" s="195" t="str">
        <f t="shared" si="12"/>
        <v>-</v>
      </c>
      <c r="S154" s="119"/>
      <c r="T154" s="197" t="str">
        <f t="shared" si="13"/>
        <v/>
      </c>
      <c r="U154" s="119"/>
      <c r="V154" s="121" t="str">
        <f t="shared" si="14"/>
        <v/>
      </c>
      <c r="W154" s="119"/>
      <c r="X154" s="122"/>
      <c r="Y154" s="123"/>
      <c r="Z154" s="120" t="str">
        <f t="shared" si="15"/>
        <v/>
      </c>
      <c r="AA154" s="118"/>
      <c r="AB154" s="116" t="str">
        <f t="shared" si="16"/>
        <v/>
      </c>
    </row>
    <row r="155" spans="1:28" x14ac:dyDescent="0.2">
      <c r="A155" s="168"/>
      <c r="B155" s="326">
        <v>567180</v>
      </c>
      <c r="C155" s="327" t="s">
        <v>476</v>
      </c>
      <c r="D155" s="328" t="s">
        <v>220</v>
      </c>
      <c r="E155" s="328" t="s">
        <v>74</v>
      </c>
      <c r="F155" s="329">
        <v>445</v>
      </c>
      <c r="G155" s="329" t="s">
        <v>223</v>
      </c>
      <c r="H155" s="329" t="s">
        <v>4</v>
      </c>
      <c r="I155" s="330" t="s">
        <v>18</v>
      </c>
      <c r="J155" s="330" t="s">
        <v>18</v>
      </c>
      <c r="K155" s="332">
        <v>71</v>
      </c>
      <c r="L155" s="332" t="s">
        <v>80</v>
      </c>
      <c r="M155" s="199">
        <v>27886</v>
      </c>
      <c r="N155" s="189"/>
      <c r="O155" s="199">
        <f t="shared" si="17"/>
        <v>27886</v>
      </c>
      <c r="P155" s="184"/>
      <c r="Q155" s="119"/>
      <c r="R155" s="195" t="str">
        <f t="shared" si="12"/>
        <v>-</v>
      </c>
      <c r="S155" s="119"/>
      <c r="T155" s="197" t="str">
        <f t="shared" si="13"/>
        <v/>
      </c>
      <c r="U155" s="119"/>
      <c r="V155" s="121" t="str">
        <f t="shared" si="14"/>
        <v/>
      </c>
      <c r="W155" s="119"/>
      <c r="X155" s="122"/>
      <c r="Y155" s="123"/>
      <c r="Z155" s="120" t="str">
        <f t="shared" si="15"/>
        <v/>
      </c>
      <c r="AA155" s="118"/>
      <c r="AB155" s="116" t="str">
        <f t="shared" si="16"/>
        <v/>
      </c>
    </row>
    <row r="156" spans="1:28" x14ac:dyDescent="0.2">
      <c r="A156" s="168"/>
      <c r="B156" s="326">
        <v>560126</v>
      </c>
      <c r="C156" s="327" t="s">
        <v>477</v>
      </c>
      <c r="D156" s="328" t="s">
        <v>220</v>
      </c>
      <c r="E156" s="328" t="s">
        <v>75</v>
      </c>
      <c r="F156" s="329">
        <v>445</v>
      </c>
      <c r="G156" s="329" t="s">
        <v>224</v>
      </c>
      <c r="H156" s="329" t="s">
        <v>4</v>
      </c>
      <c r="I156" s="330" t="s">
        <v>20</v>
      </c>
      <c r="J156" s="330" t="s">
        <v>18</v>
      </c>
      <c r="K156" s="332">
        <v>71</v>
      </c>
      <c r="L156" s="332" t="s">
        <v>80</v>
      </c>
      <c r="M156" s="199">
        <v>34092</v>
      </c>
      <c r="N156" s="189"/>
      <c r="O156" s="199">
        <f t="shared" si="17"/>
        <v>34092</v>
      </c>
      <c r="P156" s="184"/>
      <c r="Q156" s="119"/>
      <c r="R156" s="195" t="str">
        <f t="shared" si="12"/>
        <v>-</v>
      </c>
      <c r="S156" s="119"/>
      <c r="T156" s="197" t="str">
        <f t="shared" si="13"/>
        <v/>
      </c>
      <c r="U156" s="119"/>
      <c r="V156" s="121" t="str">
        <f t="shared" si="14"/>
        <v/>
      </c>
      <c r="W156" s="119"/>
      <c r="X156" s="122"/>
      <c r="Y156" s="123"/>
      <c r="Z156" s="120" t="str">
        <f t="shared" si="15"/>
        <v/>
      </c>
      <c r="AA156" s="118"/>
      <c r="AB156" s="116" t="str">
        <f t="shared" si="16"/>
        <v/>
      </c>
    </row>
    <row r="157" spans="1:28" x14ac:dyDescent="0.2">
      <c r="A157" s="168"/>
      <c r="B157" s="326">
        <v>563350</v>
      </c>
      <c r="C157" s="327" t="s">
        <v>72</v>
      </c>
      <c r="D157" s="328" t="s">
        <v>217</v>
      </c>
      <c r="E157" s="328" t="s">
        <v>74</v>
      </c>
      <c r="F157" s="329">
        <v>455</v>
      </c>
      <c r="G157" s="329" t="s">
        <v>232</v>
      </c>
      <c r="H157" s="329" t="s">
        <v>4</v>
      </c>
      <c r="I157" s="330" t="s">
        <v>20</v>
      </c>
      <c r="J157" s="330" t="s">
        <v>20</v>
      </c>
      <c r="K157" s="332">
        <v>72</v>
      </c>
      <c r="L157" s="332" t="s">
        <v>80</v>
      </c>
      <c r="M157" s="199">
        <v>22168</v>
      </c>
      <c r="N157" s="189"/>
      <c r="O157" s="199">
        <f t="shared" si="17"/>
        <v>22168</v>
      </c>
      <c r="P157" s="184"/>
      <c r="Q157" s="119"/>
      <c r="R157" s="195" t="str">
        <f t="shared" si="12"/>
        <v>-</v>
      </c>
      <c r="S157" s="119"/>
      <c r="T157" s="197" t="str">
        <f t="shared" si="13"/>
        <v/>
      </c>
      <c r="U157" s="119"/>
      <c r="V157" s="121" t="str">
        <f t="shared" si="14"/>
        <v/>
      </c>
      <c r="W157" s="119"/>
      <c r="X157" s="122"/>
      <c r="Y157" s="123"/>
      <c r="Z157" s="120" t="str">
        <f t="shared" si="15"/>
        <v/>
      </c>
      <c r="AA157" s="118"/>
      <c r="AB157" s="116" t="str">
        <f t="shared" si="16"/>
        <v/>
      </c>
    </row>
    <row r="158" spans="1:28" x14ac:dyDescent="0.2">
      <c r="A158" s="168"/>
      <c r="B158" s="326">
        <v>570333</v>
      </c>
      <c r="C158" s="327" t="s">
        <v>659</v>
      </c>
      <c r="D158" s="328" t="s">
        <v>219</v>
      </c>
      <c r="E158" s="328" t="s">
        <v>76</v>
      </c>
      <c r="F158" s="329">
        <v>455</v>
      </c>
      <c r="G158" s="329" t="s">
        <v>233</v>
      </c>
      <c r="H158" s="329" t="s">
        <v>4</v>
      </c>
      <c r="I158" s="330" t="s">
        <v>20</v>
      </c>
      <c r="J158" s="330" t="s">
        <v>20</v>
      </c>
      <c r="K158" s="332">
        <v>73</v>
      </c>
      <c r="L158" s="332" t="s">
        <v>79</v>
      </c>
      <c r="M158" s="199">
        <v>37940</v>
      </c>
      <c r="N158" s="189"/>
      <c r="O158" s="199">
        <f t="shared" si="17"/>
        <v>37940</v>
      </c>
      <c r="P158" s="184"/>
      <c r="Q158" s="119"/>
      <c r="R158" s="195" t="str">
        <f t="shared" si="12"/>
        <v>-</v>
      </c>
      <c r="S158" s="119"/>
      <c r="T158" s="197" t="str">
        <f t="shared" si="13"/>
        <v/>
      </c>
      <c r="U158" s="119"/>
      <c r="V158" s="121" t="str">
        <f t="shared" si="14"/>
        <v/>
      </c>
      <c r="W158" s="119"/>
      <c r="X158" s="122"/>
      <c r="Y158" s="123"/>
      <c r="Z158" s="120" t="str">
        <f t="shared" si="15"/>
        <v/>
      </c>
      <c r="AA158" s="118"/>
      <c r="AB158" s="116" t="str">
        <f t="shared" si="16"/>
        <v/>
      </c>
    </row>
    <row r="159" spans="1:28" x14ac:dyDescent="0.2">
      <c r="A159" s="168"/>
      <c r="B159" s="326">
        <v>560680</v>
      </c>
      <c r="C159" s="327" t="s">
        <v>478</v>
      </c>
      <c r="D159" s="328" t="s">
        <v>217</v>
      </c>
      <c r="E159" s="328" t="s">
        <v>76</v>
      </c>
      <c r="F159" s="329">
        <v>495</v>
      </c>
      <c r="G159" s="329" t="s">
        <v>233</v>
      </c>
      <c r="H159" s="329" t="s">
        <v>4</v>
      </c>
      <c r="I159" s="330" t="s">
        <v>20</v>
      </c>
      <c r="J159" s="330" t="s">
        <v>20</v>
      </c>
      <c r="K159" s="332">
        <v>72</v>
      </c>
      <c r="L159" s="332" t="s">
        <v>80</v>
      </c>
      <c r="M159" s="199">
        <v>37778</v>
      </c>
      <c r="N159" s="189"/>
      <c r="O159" s="199">
        <f t="shared" si="17"/>
        <v>37778</v>
      </c>
      <c r="P159" s="184"/>
      <c r="Q159" s="119"/>
      <c r="R159" s="195" t="str">
        <f t="shared" si="12"/>
        <v>-</v>
      </c>
      <c r="S159" s="119"/>
      <c r="T159" s="197" t="str">
        <f t="shared" si="13"/>
        <v/>
      </c>
      <c r="U159" s="119"/>
      <c r="V159" s="121" t="str">
        <f t="shared" si="14"/>
        <v/>
      </c>
      <c r="W159" s="119"/>
      <c r="X159" s="122"/>
      <c r="Y159" s="123"/>
      <c r="Z159" s="120" t="str">
        <f t="shared" si="15"/>
        <v/>
      </c>
      <c r="AA159" s="118"/>
      <c r="AB159" s="116" t="str">
        <f t="shared" si="16"/>
        <v/>
      </c>
    </row>
    <row r="160" spans="1:28" x14ac:dyDescent="0.2">
      <c r="A160" s="168"/>
      <c r="B160" s="326">
        <v>568490</v>
      </c>
      <c r="C160" s="327" t="s">
        <v>479</v>
      </c>
      <c r="D160" s="328" t="s">
        <v>220</v>
      </c>
      <c r="E160" s="328" t="s">
        <v>76</v>
      </c>
      <c r="F160" s="329">
        <v>495</v>
      </c>
      <c r="G160" s="329" t="s">
        <v>233</v>
      </c>
      <c r="H160" s="329" t="s">
        <v>4</v>
      </c>
      <c r="I160" s="330" t="s">
        <v>20</v>
      </c>
      <c r="J160" s="330" t="s">
        <v>19</v>
      </c>
      <c r="K160" s="332">
        <v>74</v>
      </c>
      <c r="L160" s="332" t="s">
        <v>80</v>
      </c>
      <c r="M160" s="199">
        <v>39268</v>
      </c>
      <c r="N160" s="189"/>
      <c r="O160" s="199">
        <f t="shared" si="17"/>
        <v>39268</v>
      </c>
      <c r="P160" s="184"/>
      <c r="Q160" s="119"/>
      <c r="R160" s="195" t="str">
        <f t="shared" si="12"/>
        <v>-</v>
      </c>
      <c r="S160" s="119"/>
      <c r="T160" s="197" t="str">
        <f t="shared" si="13"/>
        <v/>
      </c>
      <c r="U160" s="119"/>
      <c r="V160" s="121" t="str">
        <f t="shared" si="14"/>
        <v/>
      </c>
      <c r="W160" s="119"/>
      <c r="X160" s="122"/>
      <c r="Y160" s="123"/>
      <c r="Z160" s="120" t="str">
        <f t="shared" si="15"/>
        <v/>
      </c>
      <c r="AA160" s="118"/>
      <c r="AB160" s="116" t="str">
        <f t="shared" si="16"/>
        <v/>
      </c>
    </row>
    <row r="161" spans="1:110" x14ac:dyDescent="0.2">
      <c r="A161" s="168"/>
      <c r="B161" s="326">
        <v>566822</v>
      </c>
      <c r="C161" s="327" t="s">
        <v>480</v>
      </c>
      <c r="D161" s="328" t="s">
        <v>220</v>
      </c>
      <c r="E161" s="328" t="s">
        <v>75</v>
      </c>
      <c r="F161" s="329">
        <v>12</v>
      </c>
      <c r="G161" s="329" t="s">
        <v>77</v>
      </c>
      <c r="H161" s="329" t="s">
        <v>234</v>
      </c>
      <c r="I161" s="330" t="s">
        <v>20</v>
      </c>
      <c r="J161" s="330" t="s">
        <v>18</v>
      </c>
      <c r="K161" s="332">
        <v>71</v>
      </c>
      <c r="L161" s="332" t="s">
        <v>80</v>
      </c>
      <c r="M161" s="199">
        <v>24553</v>
      </c>
      <c r="N161" s="189"/>
      <c r="O161" s="199">
        <f t="shared" si="17"/>
        <v>24553</v>
      </c>
      <c r="P161" s="184"/>
      <c r="Q161" s="119"/>
      <c r="R161" s="195" t="str">
        <f t="shared" si="12"/>
        <v>-</v>
      </c>
      <c r="S161" s="119"/>
      <c r="T161" s="197" t="str">
        <f t="shared" si="13"/>
        <v/>
      </c>
      <c r="U161" s="119"/>
      <c r="V161" s="121" t="str">
        <f t="shared" si="14"/>
        <v/>
      </c>
      <c r="W161" s="119"/>
      <c r="X161" s="122"/>
      <c r="Y161" s="123"/>
      <c r="Z161" s="120" t="str">
        <f t="shared" si="15"/>
        <v/>
      </c>
      <c r="AA161" s="118"/>
      <c r="AB161" s="116" t="str">
        <f t="shared" si="16"/>
        <v/>
      </c>
    </row>
    <row r="162" spans="1:110" x14ac:dyDescent="0.2">
      <c r="A162" s="168"/>
      <c r="B162" s="326">
        <v>568445</v>
      </c>
      <c r="C162" s="327" t="s">
        <v>481</v>
      </c>
      <c r="D162" s="328" t="s">
        <v>220</v>
      </c>
      <c r="E162" s="328" t="s">
        <v>76</v>
      </c>
      <c r="F162" s="329">
        <v>12</v>
      </c>
      <c r="G162" s="329" t="s">
        <v>77</v>
      </c>
      <c r="H162" s="329" t="s">
        <v>234</v>
      </c>
      <c r="I162" s="330" t="s">
        <v>20</v>
      </c>
      <c r="J162" s="330" t="s">
        <v>18</v>
      </c>
      <c r="K162" s="332">
        <v>73</v>
      </c>
      <c r="L162" s="332" t="s">
        <v>80</v>
      </c>
      <c r="M162" s="199">
        <v>25285</v>
      </c>
      <c r="N162" s="189"/>
      <c r="O162" s="199">
        <f t="shared" si="17"/>
        <v>25285</v>
      </c>
      <c r="P162" s="184"/>
      <c r="Q162" s="119"/>
      <c r="R162" s="195" t="str">
        <f t="shared" si="12"/>
        <v>-</v>
      </c>
      <c r="S162" s="119"/>
      <c r="T162" s="197" t="str">
        <f t="shared" si="13"/>
        <v/>
      </c>
      <c r="U162" s="119"/>
      <c r="V162" s="121" t="str">
        <f t="shared" si="14"/>
        <v/>
      </c>
      <c r="W162" s="119"/>
      <c r="X162" s="122"/>
      <c r="Y162" s="123"/>
      <c r="Z162" s="120" t="str">
        <f t="shared" si="15"/>
        <v/>
      </c>
      <c r="AA162" s="118"/>
      <c r="AB162" s="116" t="str">
        <f t="shared" si="16"/>
        <v/>
      </c>
    </row>
    <row r="163" spans="1:110" x14ac:dyDescent="0.2">
      <c r="A163" s="168"/>
      <c r="B163" s="326">
        <v>568295</v>
      </c>
      <c r="C163" s="327" t="s">
        <v>482</v>
      </c>
      <c r="D163" s="328" t="s">
        <v>73</v>
      </c>
      <c r="E163" s="328" t="s">
        <v>76</v>
      </c>
      <c r="F163" s="329">
        <v>12</v>
      </c>
      <c r="G163" s="329" t="s">
        <v>77</v>
      </c>
      <c r="H163" s="329" t="s">
        <v>234</v>
      </c>
      <c r="I163" s="330" t="s">
        <v>19</v>
      </c>
      <c r="J163" s="330" t="s">
        <v>20</v>
      </c>
      <c r="K163" s="332">
        <v>75</v>
      </c>
      <c r="L163" s="332" t="s">
        <v>80</v>
      </c>
      <c r="M163" s="199">
        <v>25773</v>
      </c>
      <c r="N163" s="189"/>
      <c r="O163" s="199">
        <f t="shared" si="17"/>
        <v>25773</v>
      </c>
      <c r="P163" s="184"/>
      <c r="Q163" s="119"/>
      <c r="R163" s="195" t="str">
        <f t="shared" si="12"/>
        <v>-</v>
      </c>
      <c r="S163" s="119"/>
      <c r="T163" s="197" t="str">
        <f t="shared" si="13"/>
        <v/>
      </c>
      <c r="U163" s="119"/>
      <c r="V163" s="121" t="str">
        <f t="shared" si="14"/>
        <v/>
      </c>
      <c r="W163" s="119"/>
      <c r="X163" s="122"/>
      <c r="Y163" s="123"/>
      <c r="Z163" s="120" t="str">
        <f t="shared" si="15"/>
        <v/>
      </c>
      <c r="AA163" s="118"/>
      <c r="AB163" s="116" t="str">
        <f t="shared" si="16"/>
        <v/>
      </c>
    </row>
    <row r="164" spans="1:110" x14ac:dyDescent="0.2">
      <c r="A164" s="168"/>
      <c r="B164" s="326">
        <v>566870</v>
      </c>
      <c r="C164" s="327" t="s">
        <v>483</v>
      </c>
      <c r="D164" s="328" t="s">
        <v>220</v>
      </c>
      <c r="E164" s="328" t="s">
        <v>75</v>
      </c>
      <c r="F164" s="329">
        <v>325</v>
      </c>
      <c r="G164" s="329" t="s">
        <v>235</v>
      </c>
      <c r="H164" s="329" t="s">
        <v>234</v>
      </c>
      <c r="I164" s="330" t="s">
        <v>20</v>
      </c>
      <c r="J164" s="330" t="s">
        <v>18</v>
      </c>
      <c r="K164" s="332">
        <v>71</v>
      </c>
      <c r="L164" s="332" t="s">
        <v>80</v>
      </c>
      <c r="M164" s="199">
        <v>24553</v>
      </c>
      <c r="N164" s="189"/>
      <c r="O164" s="199">
        <f t="shared" si="17"/>
        <v>24553</v>
      </c>
      <c r="P164" s="184"/>
      <c r="Q164" s="119"/>
      <c r="R164" s="195" t="str">
        <f t="shared" si="12"/>
        <v>-</v>
      </c>
      <c r="S164" s="119"/>
      <c r="T164" s="197" t="str">
        <f t="shared" si="13"/>
        <v/>
      </c>
      <c r="U164" s="119"/>
      <c r="V164" s="121" t="str">
        <f t="shared" si="14"/>
        <v/>
      </c>
      <c r="W164" s="119"/>
      <c r="X164" s="122"/>
      <c r="Y164" s="123"/>
      <c r="Z164" s="120" t="str">
        <f t="shared" si="15"/>
        <v/>
      </c>
      <c r="AA164" s="118"/>
      <c r="AB164" s="116" t="str">
        <f t="shared" si="16"/>
        <v/>
      </c>
    </row>
    <row r="165" spans="1:110" s="151" customFormat="1" ht="13.5" thickBot="1" x14ac:dyDescent="0.25">
      <c r="A165" s="169"/>
      <c r="B165" s="334">
        <v>568299</v>
      </c>
      <c r="C165" s="335" t="s">
        <v>484</v>
      </c>
      <c r="D165" s="336" t="s">
        <v>73</v>
      </c>
      <c r="E165" s="336" t="s">
        <v>76</v>
      </c>
      <c r="F165" s="337">
        <v>325</v>
      </c>
      <c r="G165" s="337" t="s">
        <v>235</v>
      </c>
      <c r="H165" s="337" t="s">
        <v>234</v>
      </c>
      <c r="I165" s="338" t="s">
        <v>19</v>
      </c>
      <c r="J165" s="338" t="s">
        <v>20</v>
      </c>
      <c r="K165" s="339">
        <v>75</v>
      </c>
      <c r="L165" s="339" t="s">
        <v>80</v>
      </c>
      <c r="M165" s="200">
        <v>25773</v>
      </c>
      <c r="N165" s="192"/>
      <c r="O165" s="200">
        <f t="shared" si="17"/>
        <v>25773</v>
      </c>
      <c r="P165" s="193"/>
      <c r="Q165" s="160"/>
      <c r="R165" s="196" t="str">
        <f t="shared" si="12"/>
        <v>-</v>
      </c>
      <c r="S165" s="176"/>
      <c r="T165" s="198" t="str">
        <f t="shared" si="13"/>
        <v/>
      </c>
      <c r="U165" s="119"/>
      <c r="V165" s="158" t="str">
        <f t="shared" si="14"/>
        <v/>
      </c>
      <c r="W165" s="119"/>
      <c r="X165" s="159"/>
      <c r="Y165" s="176"/>
      <c r="Z165" s="157" t="str">
        <f t="shared" si="15"/>
        <v/>
      </c>
      <c r="AA165" s="118"/>
      <c r="AB165" s="116" t="str">
        <f t="shared" si="16"/>
        <v/>
      </c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</row>
  </sheetData>
  <autoFilter ref="A13:DF165"/>
  <sortState ref="A14:DF175">
    <sortCondition ref="F14:F183"/>
  </sortState>
  <mergeCells count="1">
    <mergeCell ref="R2:X3"/>
  </mergeCells>
  <phoneticPr fontId="3" type="noConversion"/>
  <conditionalFormatting sqref="B1:B164 B166:B1048576">
    <cfRule type="duplicateValues" dxfId="19" priority="2"/>
  </conditionalFormatting>
  <conditionalFormatting sqref="B165">
    <cfRule type="duplicateValues" dxfId="18" priority="1"/>
  </conditionalFormatting>
  <pageMargins left="0.196850393700787" right="0.196850393700787" top="0.59055118110236204" bottom="0.78740157480314998" header="0.511811023622047" footer="0.511811023622047"/>
  <pageSetup paperSize="9" scale="43" fitToHeight="3" orientation="portrait" r:id="rId1"/>
  <headerFooter alignWithMargins="0">
    <oddHeader>&amp;CGOODYEAR NÁKLADNÉ PNEUMATIKY&amp;R&amp;P/&amp;N</oddHeader>
    <oddFooter>&amp;CTento cenník vydal Goodyear Dunlop Tires Slovakia, s.r.o., Ivánska cesta 30/B, Bratislava v nadväznosti na ZMLUVU O NEVÝHRADNEJ DISTRIBÚCII uzatvorenej medzi GDTS a jeho zmluvnými partnermi.</oddFooter>
  </headerFooter>
  <drawing r:id="rId2"/>
  <legacyDrawing r:id="rId3"/>
  <oleObjects>
    <mc:AlternateContent xmlns:mc="http://schemas.openxmlformats.org/markup-compatibility/2006">
      <mc:Choice Requires="x14">
        <oleObject progId="PBrush" shapeId="4129" r:id="rId4">
          <objectPr defaultSize="0" autoPict="0" r:id="rId5">
            <anchor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1400175</xdr:colOff>
                <xdr:row>3</xdr:row>
                <xdr:rowOff>66675</xdr:rowOff>
              </to>
            </anchor>
          </objectPr>
        </oleObject>
      </mc:Choice>
      <mc:Fallback>
        <oleObject progId="PBrush" shapeId="41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3"/>
  <sheetViews>
    <sheetView showGridLines="0" zoomScale="80" zoomScaleNormal="80" workbookViewId="0">
      <pane ySplit="13" topLeftCell="A14" activePane="bottomLeft" state="frozenSplit"/>
      <selection activeCell="D1" sqref="D1"/>
      <selection pane="bottomLeft" activeCell="O9" sqref="O9:O12"/>
    </sheetView>
  </sheetViews>
  <sheetFormatPr defaultRowHeight="12.75" x14ac:dyDescent="0.2"/>
  <cols>
    <col min="1" max="1" width="17.7109375" style="32" bestFit="1" customWidth="1"/>
    <col min="2" max="2" width="10.85546875" style="32" bestFit="1" customWidth="1"/>
    <col min="3" max="3" width="39.28515625" style="32" customWidth="1"/>
    <col min="4" max="4" width="20.85546875" style="32" customWidth="1"/>
    <col min="5" max="5" width="16.28515625" style="32" customWidth="1"/>
    <col min="6" max="6" width="8.85546875" style="101" customWidth="1"/>
    <col min="7" max="7" width="8.140625" style="33" customWidth="1"/>
    <col min="8" max="8" width="9.140625" style="33"/>
    <col min="9" max="9" width="9.140625" style="11"/>
    <col min="10" max="10" width="9" style="11" customWidth="1"/>
    <col min="11" max="12" width="8.5703125" style="11" customWidth="1"/>
    <col min="13" max="13" width="13" style="32" customWidth="1"/>
    <col min="14" max="14" width="12.42578125" style="32" customWidth="1"/>
    <col min="15" max="15" width="13.5703125" style="32" customWidth="1"/>
    <col min="16" max="16" width="11.85546875" customWidth="1"/>
    <col min="17" max="17" width="2.42578125" customWidth="1"/>
    <col min="18" max="18" width="13.7109375" customWidth="1"/>
    <col min="19" max="19" width="1" customWidth="1"/>
    <col min="20" max="20" width="14.42578125" customWidth="1"/>
    <col min="21" max="21" width="1.140625" customWidth="1"/>
    <col min="22" max="22" width="14.140625" customWidth="1"/>
    <col min="23" max="23" width="1.140625" customWidth="1"/>
    <col min="24" max="24" width="12.85546875" customWidth="1"/>
    <col min="25" max="25" width="1" customWidth="1"/>
    <col min="26" max="26" width="14.140625" bestFit="1" customWidth="1"/>
    <col min="27" max="27" width="1.7109375" customWidth="1"/>
    <col min="28" max="28" width="13.28515625" style="111" customWidth="1"/>
    <col min="30" max="30" width="9.140625" style="201"/>
  </cols>
  <sheetData>
    <row r="1" spans="1:30" ht="13.5" thickBot="1" x14ac:dyDescent="0.25">
      <c r="A1" s="10"/>
      <c r="B1" s="10"/>
      <c r="C1" s="10"/>
      <c r="D1" s="10"/>
      <c r="E1" s="10"/>
      <c r="F1" s="98"/>
      <c r="G1" s="24"/>
      <c r="H1" s="24"/>
      <c r="M1" s="9"/>
      <c r="N1" s="9"/>
      <c r="O1" s="10"/>
      <c r="Q1" s="48"/>
      <c r="R1" s="49"/>
      <c r="S1" s="50"/>
      <c r="T1" s="51"/>
      <c r="U1" s="50"/>
      <c r="V1" s="50"/>
      <c r="W1" s="50"/>
      <c r="X1" s="52"/>
      <c r="Y1" s="52"/>
      <c r="Z1" s="53"/>
      <c r="AA1" s="54"/>
    </row>
    <row r="2" spans="1:30" ht="23.25" x14ac:dyDescent="0.35">
      <c r="A2" s="10"/>
      <c r="B2" s="10"/>
      <c r="C2" s="10"/>
      <c r="D2" s="10"/>
      <c r="E2" s="10"/>
      <c r="F2" s="98"/>
      <c r="G2" s="24"/>
      <c r="H2" s="24"/>
      <c r="M2" s="9"/>
      <c r="N2" s="9"/>
      <c r="O2" s="10"/>
      <c r="Q2" s="55"/>
      <c r="R2" s="418" t="s">
        <v>50</v>
      </c>
      <c r="S2" s="419"/>
      <c r="T2" s="419"/>
      <c r="U2" s="419"/>
      <c r="V2" s="419"/>
      <c r="W2" s="419"/>
      <c r="X2" s="420"/>
      <c r="Y2" s="61"/>
      <c r="Z2" s="56"/>
      <c r="AA2" s="57"/>
      <c r="AB2" s="112"/>
    </row>
    <row r="3" spans="1:30" ht="24" thickBot="1" x14ac:dyDescent="0.4">
      <c r="A3" s="12"/>
      <c r="B3" s="12"/>
      <c r="C3" s="12"/>
      <c r="D3" s="12"/>
      <c r="E3" s="12"/>
      <c r="F3" s="99"/>
      <c r="G3" s="25"/>
      <c r="H3" s="25"/>
      <c r="M3" s="26"/>
      <c r="N3" s="26"/>
      <c r="O3" s="27"/>
      <c r="Q3" s="55"/>
      <c r="R3" s="421"/>
      <c r="S3" s="422"/>
      <c r="T3" s="422"/>
      <c r="U3" s="422"/>
      <c r="V3" s="422"/>
      <c r="W3" s="422"/>
      <c r="X3" s="423"/>
      <c r="Y3" s="61"/>
      <c r="Z3" s="56"/>
      <c r="AA3" s="105"/>
      <c r="AB3" s="112"/>
    </row>
    <row r="4" spans="1:30" ht="24" thickBot="1" x14ac:dyDescent="0.4">
      <c r="A4" s="13"/>
      <c r="B4" s="13"/>
      <c r="C4" s="13"/>
      <c r="D4" s="13"/>
      <c r="E4" s="13"/>
      <c r="F4" s="99"/>
      <c r="G4" s="25"/>
      <c r="H4" s="25"/>
      <c r="M4" s="26"/>
      <c r="N4" s="26"/>
      <c r="O4" s="27"/>
      <c r="Q4" s="55"/>
      <c r="R4" s="58"/>
      <c r="S4" s="59"/>
      <c r="T4" s="60"/>
      <c r="U4" s="59"/>
      <c r="V4" s="59"/>
      <c r="W4" s="59"/>
      <c r="X4" s="61"/>
      <c r="Y4" s="61"/>
      <c r="Z4" s="56"/>
      <c r="AA4" s="54"/>
      <c r="AB4" s="112"/>
    </row>
    <row r="5" spans="1:30" ht="15.75" thickBot="1" x14ac:dyDescent="0.25">
      <c r="A5" s="13"/>
      <c r="B5" s="13"/>
      <c r="C5" s="13"/>
      <c r="D5" s="13"/>
      <c r="E5" s="13"/>
      <c r="F5" s="99"/>
      <c r="G5" s="25"/>
      <c r="H5" s="25"/>
      <c r="M5" s="26"/>
      <c r="N5" s="26"/>
      <c r="O5" s="28"/>
      <c r="Q5" s="55"/>
      <c r="R5" s="62" t="s">
        <v>48</v>
      </c>
      <c r="S5" s="63"/>
      <c r="T5" s="62" t="s">
        <v>11</v>
      </c>
      <c r="U5" s="63"/>
      <c r="V5" s="62" t="s">
        <v>12</v>
      </c>
      <c r="W5" s="64"/>
      <c r="X5" s="61"/>
      <c r="Y5" s="60"/>
      <c r="Z5" s="56"/>
    </row>
    <row r="6" spans="1:30" ht="13.5" thickBot="1" x14ac:dyDescent="0.25">
      <c r="A6" s="13"/>
      <c r="B6" s="13"/>
      <c r="C6" s="13"/>
      <c r="D6" s="13"/>
      <c r="E6" s="13"/>
      <c r="F6" s="99"/>
      <c r="G6" s="25"/>
      <c r="H6" s="25"/>
      <c r="M6" s="34"/>
      <c r="N6" s="34"/>
      <c r="O6" s="35"/>
      <c r="Q6" s="55"/>
      <c r="R6" s="66" t="s">
        <v>10</v>
      </c>
      <c r="S6" s="59"/>
      <c r="T6" s="66" t="s">
        <v>14</v>
      </c>
      <c r="U6" s="59"/>
      <c r="V6" s="66" t="s">
        <v>13</v>
      </c>
      <c r="W6" s="67"/>
      <c r="X6" s="61"/>
      <c r="Y6" s="106"/>
      <c r="Z6" s="56"/>
    </row>
    <row r="7" spans="1:30" ht="13.5" thickBot="1" x14ac:dyDescent="0.25">
      <c r="A7" s="14"/>
      <c r="B7" s="14"/>
      <c r="C7" s="14"/>
      <c r="D7" s="14"/>
      <c r="E7" s="14"/>
      <c r="F7" s="99"/>
      <c r="G7" s="25"/>
      <c r="H7" s="25"/>
      <c r="M7" s="34"/>
      <c r="N7" s="34"/>
      <c r="O7" s="22"/>
      <c r="P7" s="3"/>
      <c r="Q7" s="68"/>
      <c r="R7" s="94" t="s">
        <v>49</v>
      </c>
      <c r="S7" s="95"/>
      <c r="T7" s="94" t="s">
        <v>49</v>
      </c>
      <c r="U7" s="95"/>
      <c r="V7" s="94" t="s">
        <v>49</v>
      </c>
      <c r="W7" s="68"/>
      <c r="X7" s="96" t="s">
        <v>51</v>
      </c>
      <c r="Y7" s="107"/>
      <c r="Z7" s="56"/>
    </row>
    <row r="8" spans="1:30" ht="15.75" thickBot="1" x14ac:dyDescent="0.3">
      <c r="A8" s="14"/>
      <c r="B8" s="14"/>
      <c r="C8" s="18" t="s">
        <v>53</v>
      </c>
      <c r="D8" s="14"/>
      <c r="E8" s="14"/>
      <c r="F8" s="99"/>
      <c r="G8" s="25"/>
      <c r="H8" s="25"/>
      <c r="M8" s="34"/>
      <c r="N8" s="22"/>
      <c r="O8" s="22"/>
      <c r="Q8" s="69"/>
      <c r="R8" s="70"/>
      <c r="S8" s="59"/>
      <c r="T8" s="71"/>
      <c r="U8" s="59"/>
      <c r="V8" s="72"/>
      <c r="W8" s="73"/>
      <c r="X8" s="110" t="e">
        <f>X9/AB11</f>
        <v>#DIV/0!</v>
      </c>
      <c r="Y8" s="106"/>
      <c r="Z8" s="56"/>
      <c r="AA8" s="74"/>
    </row>
    <row r="9" spans="1:30" ht="18" x14ac:dyDescent="0.25">
      <c r="A9" s="14"/>
      <c r="B9" s="14"/>
      <c r="C9" s="156" t="s">
        <v>361</v>
      </c>
      <c r="D9" s="13"/>
      <c r="E9" s="13"/>
      <c r="F9" s="99"/>
      <c r="G9" s="25"/>
      <c r="H9" s="25"/>
      <c r="M9" s="36" t="s">
        <v>37</v>
      </c>
      <c r="N9" s="36"/>
      <c r="O9" s="451">
        <v>0</v>
      </c>
      <c r="Q9" s="75"/>
      <c r="R9" s="76" t="s">
        <v>15</v>
      </c>
      <c r="S9" s="59"/>
      <c r="T9" s="77" t="s">
        <v>15</v>
      </c>
      <c r="U9" s="59"/>
      <c r="V9" s="171" t="s">
        <v>103</v>
      </c>
      <c r="W9" s="79"/>
      <c r="X9" s="102">
        <f>SUM(Z14:Z76)</f>
        <v>0</v>
      </c>
      <c r="Y9" s="61"/>
      <c r="Z9" s="80" t="s">
        <v>52</v>
      </c>
      <c r="AA9" s="81"/>
      <c r="AB9" s="113"/>
    </row>
    <row r="10" spans="1:30" ht="18" x14ac:dyDescent="0.25">
      <c r="A10" s="14"/>
      <c r="B10" s="14"/>
      <c r="C10" s="18" t="s">
        <v>683</v>
      </c>
      <c r="D10" s="13"/>
      <c r="E10" s="13"/>
      <c r="F10" s="99"/>
      <c r="G10" s="25"/>
      <c r="H10" s="25"/>
      <c r="M10" s="17" t="s">
        <v>38</v>
      </c>
      <c r="N10"/>
      <c r="O10" s="452">
        <v>0</v>
      </c>
      <c r="Q10" s="75"/>
      <c r="R10" s="76"/>
      <c r="S10" s="59"/>
      <c r="T10" s="77"/>
      <c r="U10" s="59"/>
      <c r="V10" s="78"/>
      <c r="W10" s="79"/>
      <c r="X10" s="102"/>
      <c r="Y10" s="61"/>
      <c r="Z10" s="80"/>
      <c r="AA10" s="81"/>
      <c r="AB10" s="113"/>
    </row>
    <row r="11" spans="1:30" ht="13.5" thickBot="1" x14ac:dyDescent="0.25">
      <c r="A11" s="14"/>
      <c r="B11" s="14"/>
      <c r="C11" s="17" t="s">
        <v>36</v>
      </c>
      <c r="D11" s="29"/>
      <c r="E11" s="29"/>
      <c r="F11" s="99"/>
      <c r="G11" s="25"/>
      <c r="H11" s="25"/>
      <c r="M11" s="17" t="s">
        <v>55</v>
      </c>
      <c r="N11"/>
      <c r="O11" s="452">
        <v>0</v>
      </c>
      <c r="Q11" s="82"/>
      <c r="R11" s="83"/>
      <c r="S11" s="84"/>
      <c r="T11" s="85"/>
      <c r="U11" s="84"/>
      <c r="V11" s="84"/>
      <c r="W11" s="84"/>
      <c r="X11" s="85"/>
      <c r="Y11" s="85"/>
      <c r="Z11" s="108"/>
      <c r="AA11" s="81"/>
      <c r="AB11" s="114">
        <f>SUM(AB14:AB76)</f>
        <v>0</v>
      </c>
    </row>
    <row r="12" spans="1:30" ht="13.5" thickBot="1" x14ac:dyDescent="0.25">
      <c r="A12" s="340"/>
      <c r="B12" s="340"/>
      <c r="C12" s="17"/>
      <c r="D12" s="30"/>
      <c r="E12" s="30"/>
      <c r="F12" s="100"/>
      <c r="G12" s="31"/>
      <c r="H12" s="31"/>
      <c r="M12" s="19" t="s">
        <v>39</v>
      </c>
      <c r="N12" s="40"/>
      <c r="O12" s="453">
        <f>SUM(O9:O11)</f>
        <v>0</v>
      </c>
      <c r="Q12" s="86"/>
      <c r="R12" s="87"/>
      <c r="T12" s="65"/>
      <c r="W12" s="3"/>
      <c r="X12" s="65"/>
      <c r="Y12" s="65"/>
      <c r="Z12" s="23"/>
      <c r="AA12" s="81"/>
      <c r="AB12" s="113"/>
      <c r="AC12" s="38"/>
    </row>
    <row r="13" spans="1:30" s="1" customFormat="1" ht="38.25" x14ac:dyDescent="0.2">
      <c r="A13" s="320" t="s">
        <v>301</v>
      </c>
      <c r="B13" s="320" t="s">
        <v>7</v>
      </c>
      <c r="C13" s="136" t="s">
        <v>33</v>
      </c>
      <c r="D13" s="135" t="s">
        <v>34</v>
      </c>
      <c r="E13" s="135" t="s">
        <v>9</v>
      </c>
      <c r="F13" s="136" t="s">
        <v>23</v>
      </c>
      <c r="G13" s="136" t="s">
        <v>8</v>
      </c>
      <c r="H13" s="136" t="s">
        <v>24</v>
      </c>
      <c r="I13" s="137" t="s">
        <v>25</v>
      </c>
      <c r="J13" s="137" t="s">
        <v>26</v>
      </c>
      <c r="K13" s="137" t="s">
        <v>27</v>
      </c>
      <c r="L13" s="137"/>
      <c r="M13" s="138" t="s">
        <v>40</v>
      </c>
      <c r="N13" s="129" t="s">
        <v>41</v>
      </c>
      <c r="O13" s="130" t="s">
        <v>42</v>
      </c>
      <c r="P13" s="131" t="s">
        <v>16</v>
      </c>
      <c r="Q13" s="3"/>
      <c r="R13" s="90" t="s">
        <v>43</v>
      </c>
      <c r="S13" s="38"/>
      <c r="T13" s="90" t="s">
        <v>44</v>
      </c>
      <c r="U13" s="38"/>
      <c r="V13" s="90" t="s">
        <v>45</v>
      </c>
      <c r="W13" s="88"/>
      <c r="X13" s="90" t="s">
        <v>46</v>
      </c>
      <c r="Y13" s="89"/>
      <c r="Z13" s="90" t="s">
        <v>47</v>
      </c>
      <c r="AA13" s="109"/>
      <c r="AB13" s="115"/>
      <c r="AD13" s="202"/>
    </row>
    <row r="14" spans="1:30" x14ac:dyDescent="0.2">
      <c r="A14" s="341"/>
      <c r="B14" s="341">
        <v>570386</v>
      </c>
      <c r="C14" s="342" t="s">
        <v>485</v>
      </c>
      <c r="D14" s="328" t="s">
        <v>216</v>
      </c>
      <c r="E14" s="328" t="s">
        <v>75</v>
      </c>
      <c r="F14" s="343">
        <v>205</v>
      </c>
      <c r="G14" s="344" t="s">
        <v>224</v>
      </c>
      <c r="H14" s="345" t="s">
        <v>222</v>
      </c>
      <c r="I14" s="344" t="s">
        <v>19</v>
      </c>
      <c r="J14" s="344" t="s">
        <v>20</v>
      </c>
      <c r="K14" s="344">
        <v>72</v>
      </c>
      <c r="L14" s="344" t="s">
        <v>80</v>
      </c>
      <c r="M14" s="199">
        <v>7995</v>
      </c>
      <c r="N14" s="183"/>
      <c r="O14" s="199">
        <f>M14*(1-$O$12)</f>
        <v>7995</v>
      </c>
      <c r="P14" s="184"/>
      <c r="Q14" s="103"/>
      <c r="R14" s="195" t="str">
        <f t="shared" ref="R14:R72" si="0">IF(ISBLANK(R$8),IF(ISBLANK(T$8),IF(ISBLANK(V$8),"-",O14+V$8),(O14*(1+T$8))),((M14)*(1-R$8)))</f>
        <v>-</v>
      </c>
      <c r="S14" s="119"/>
      <c r="T14" s="197" t="str">
        <f>IFERROR(R14-O14,"")</f>
        <v/>
      </c>
      <c r="U14" s="119"/>
      <c r="V14" s="121" t="str">
        <f>IFERROR(T14/R14,"")</f>
        <v/>
      </c>
      <c r="W14" s="119"/>
      <c r="X14" s="122"/>
      <c r="Y14" s="123"/>
      <c r="Z14" s="120" t="str">
        <f>IFERROR(X14*T14,"")</f>
        <v/>
      </c>
      <c r="AA14" s="118"/>
      <c r="AB14" s="116" t="str">
        <f>IFERROR(X14*R14,"")</f>
        <v/>
      </c>
      <c r="AD14" s="9"/>
    </row>
    <row r="15" spans="1:30" x14ac:dyDescent="0.2">
      <c r="A15" s="341"/>
      <c r="B15" s="341">
        <v>561511</v>
      </c>
      <c r="C15" s="342" t="s">
        <v>486</v>
      </c>
      <c r="D15" s="328" t="s">
        <v>216</v>
      </c>
      <c r="E15" s="328" t="s">
        <v>76</v>
      </c>
      <c r="F15" s="343">
        <v>205</v>
      </c>
      <c r="G15" s="344" t="s">
        <v>224</v>
      </c>
      <c r="H15" s="345" t="s">
        <v>222</v>
      </c>
      <c r="I15" s="344" t="s">
        <v>17</v>
      </c>
      <c r="J15" s="344" t="s">
        <v>20</v>
      </c>
      <c r="K15" s="344">
        <v>74</v>
      </c>
      <c r="L15" s="344" t="s">
        <v>81</v>
      </c>
      <c r="M15" s="199">
        <v>8212</v>
      </c>
      <c r="N15" s="183"/>
      <c r="O15" s="199">
        <f>M15*(1-$O$12)</f>
        <v>8212</v>
      </c>
      <c r="P15" s="184"/>
      <c r="Q15" s="104"/>
      <c r="R15" s="195" t="str">
        <f t="shared" si="0"/>
        <v>-</v>
      </c>
      <c r="S15" s="132"/>
      <c r="T15" s="197" t="str">
        <f t="shared" ref="T15:T73" si="1">IFERROR(R15-O15,"")</f>
        <v/>
      </c>
      <c r="U15" s="119"/>
      <c r="V15" s="121" t="str">
        <f t="shared" ref="V15:V73" si="2">IFERROR(T15/R15,"")</f>
        <v/>
      </c>
      <c r="W15" s="119"/>
      <c r="X15" s="122"/>
      <c r="Y15" s="133"/>
      <c r="Z15" s="120" t="str">
        <f t="shared" ref="Z15:Z73" si="3">IFERROR(X15*T15,"")</f>
        <v/>
      </c>
      <c r="AA15" s="134"/>
      <c r="AB15" s="116" t="str">
        <f t="shared" ref="AB15:AB73" si="4">IFERROR(X15*R15,"")</f>
        <v/>
      </c>
      <c r="AD15" s="9"/>
    </row>
    <row r="16" spans="1:30" x14ac:dyDescent="0.2">
      <c r="A16" s="341"/>
      <c r="B16" s="341">
        <v>570315</v>
      </c>
      <c r="C16" s="342" t="s">
        <v>487</v>
      </c>
      <c r="D16" s="328" t="s">
        <v>216</v>
      </c>
      <c r="E16" s="328" t="s">
        <v>75</v>
      </c>
      <c r="F16" s="343">
        <v>215</v>
      </c>
      <c r="G16" s="344" t="s">
        <v>224</v>
      </c>
      <c r="H16" s="345" t="s">
        <v>222</v>
      </c>
      <c r="I16" s="344" t="s">
        <v>19</v>
      </c>
      <c r="J16" s="344" t="s">
        <v>20</v>
      </c>
      <c r="K16" s="344">
        <v>73</v>
      </c>
      <c r="L16" s="344" t="s">
        <v>80</v>
      </c>
      <c r="M16" s="199">
        <v>7372</v>
      </c>
      <c r="N16" s="183"/>
      <c r="O16" s="199">
        <f t="shared" ref="O16:O74" si="5">M16*(1-$O$12)</f>
        <v>7372</v>
      </c>
      <c r="P16" s="184"/>
      <c r="Q16" s="104"/>
      <c r="R16" s="195" t="str">
        <f t="shared" si="0"/>
        <v>-</v>
      </c>
      <c r="S16" s="132"/>
      <c r="T16" s="197" t="str">
        <f t="shared" si="1"/>
        <v/>
      </c>
      <c r="U16" s="119"/>
      <c r="V16" s="121" t="str">
        <f t="shared" si="2"/>
        <v/>
      </c>
      <c r="W16" s="119"/>
      <c r="X16" s="122"/>
      <c r="Y16" s="133"/>
      <c r="Z16" s="120" t="str">
        <f t="shared" si="3"/>
        <v/>
      </c>
      <c r="AA16" s="134"/>
      <c r="AB16" s="116" t="str">
        <f t="shared" si="4"/>
        <v/>
      </c>
      <c r="AD16" s="9"/>
    </row>
    <row r="17" spans="1:30" x14ac:dyDescent="0.2">
      <c r="A17" s="341"/>
      <c r="B17" s="341">
        <v>561126</v>
      </c>
      <c r="C17" s="342" t="s">
        <v>488</v>
      </c>
      <c r="D17" s="328" t="s">
        <v>216</v>
      </c>
      <c r="E17" s="328" t="s">
        <v>76</v>
      </c>
      <c r="F17" s="343">
        <v>215</v>
      </c>
      <c r="G17" s="344" t="s">
        <v>224</v>
      </c>
      <c r="H17" s="345" t="s">
        <v>222</v>
      </c>
      <c r="I17" s="344" t="s">
        <v>19</v>
      </c>
      <c r="J17" s="344" t="s">
        <v>20</v>
      </c>
      <c r="K17" s="344">
        <v>73</v>
      </c>
      <c r="L17" s="344" t="s">
        <v>80</v>
      </c>
      <c r="M17" s="199">
        <v>7534</v>
      </c>
      <c r="N17" s="183"/>
      <c r="O17" s="199">
        <f t="shared" si="5"/>
        <v>7534</v>
      </c>
      <c r="P17" s="184"/>
      <c r="Q17" s="152"/>
      <c r="R17" s="195" t="str">
        <f t="shared" si="0"/>
        <v>-</v>
      </c>
      <c r="S17" s="152"/>
      <c r="T17" s="197" t="str">
        <f t="shared" si="1"/>
        <v/>
      </c>
      <c r="U17" s="148"/>
      <c r="V17" s="121" t="str">
        <f t="shared" si="2"/>
        <v/>
      </c>
      <c r="W17" s="148"/>
      <c r="X17" s="149"/>
      <c r="Y17" s="153"/>
      <c r="Z17" s="120" t="str">
        <f t="shared" si="3"/>
        <v/>
      </c>
      <c r="AA17" s="10"/>
      <c r="AB17" s="116" t="str">
        <f t="shared" si="4"/>
        <v/>
      </c>
      <c r="AD17" s="9"/>
    </row>
    <row r="18" spans="1:30" x14ac:dyDescent="0.2">
      <c r="A18" s="341"/>
      <c r="B18" s="341">
        <v>570218</v>
      </c>
      <c r="C18" s="342" t="s">
        <v>489</v>
      </c>
      <c r="D18" s="328" t="s">
        <v>217</v>
      </c>
      <c r="E18" s="328" t="s">
        <v>74</v>
      </c>
      <c r="F18" s="343">
        <v>215</v>
      </c>
      <c r="G18" s="344" t="s">
        <v>224</v>
      </c>
      <c r="H18" s="345" t="s">
        <v>222</v>
      </c>
      <c r="I18" s="344" t="s">
        <v>20</v>
      </c>
      <c r="J18" s="344" t="s">
        <v>20</v>
      </c>
      <c r="K18" s="344">
        <v>69</v>
      </c>
      <c r="L18" s="344" t="s">
        <v>79</v>
      </c>
      <c r="M18" s="199">
        <v>7832</v>
      </c>
      <c r="N18" s="183"/>
      <c r="O18" s="199">
        <f t="shared" si="5"/>
        <v>7832</v>
      </c>
      <c r="P18" s="184"/>
      <c r="Q18" s="104"/>
      <c r="R18" s="195" t="str">
        <f t="shared" si="0"/>
        <v>-</v>
      </c>
      <c r="S18" s="132"/>
      <c r="T18" s="197" t="str">
        <f t="shared" si="1"/>
        <v/>
      </c>
      <c r="U18" s="119"/>
      <c r="V18" s="121" t="str">
        <f t="shared" si="2"/>
        <v/>
      </c>
      <c r="W18" s="119"/>
      <c r="X18" s="122"/>
      <c r="Y18" s="133"/>
      <c r="Z18" s="120" t="str">
        <f t="shared" si="3"/>
        <v/>
      </c>
      <c r="AA18" s="134"/>
      <c r="AB18" s="116" t="str">
        <f t="shared" si="4"/>
        <v/>
      </c>
      <c r="AD18" s="9"/>
    </row>
    <row r="19" spans="1:30" x14ac:dyDescent="0.2">
      <c r="A19" s="341"/>
      <c r="B19" s="341">
        <v>570324</v>
      </c>
      <c r="C19" s="342" t="s">
        <v>490</v>
      </c>
      <c r="D19" s="328" t="s">
        <v>216</v>
      </c>
      <c r="E19" s="328" t="s">
        <v>75</v>
      </c>
      <c r="F19" s="343">
        <v>225</v>
      </c>
      <c r="G19" s="344" t="s">
        <v>224</v>
      </c>
      <c r="H19" s="345" t="s">
        <v>222</v>
      </c>
      <c r="I19" s="344" t="s">
        <v>19</v>
      </c>
      <c r="J19" s="344" t="s">
        <v>20</v>
      </c>
      <c r="K19" s="344">
        <v>72</v>
      </c>
      <c r="L19" s="344" t="s">
        <v>80</v>
      </c>
      <c r="M19" s="199">
        <v>8727</v>
      </c>
      <c r="N19" s="183"/>
      <c r="O19" s="199">
        <f t="shared" si="5"/>
        <v>8727</v>
      </c>
      <c r="P19" s="184"/>
      <c r="Q19" s="103"/>
      <c r="R19" s="195" t="str">
        <f t="shared" si="0"/>
        <v>-</v>
      </c>
      <c r="S19" s="119"/>
      <c r="T19" s="197" t="str">
        <f t="shared" si="1"/>
        <v/>
      </c>
      <c r="U19" s="119"/>
      <c r="V19" s="121" t="str">
        <f t="shared" si="2"/>
        <v/>
      </c>
      <c r="W19" s="119"/>
      <c r="X19" s="122"/>
      <c r="Y19" s="123"/>
      <c r="Z19" s="120" t="str">
        <f t="shared" si="3"/>
        <v/>
      </c>
      <c r="AA19" s="118"/>
      <c r="AB19" s="116" t="str">
        <f t="shared" si="4"/>
        <v/>
      </c>
      <c r="AD19" s="9"/>
    </row>
    <row r="20" spans="1:30" x14ac:dyDescent="0.2">
      <c r="A20" s="341"/>
      <c r="B20" s="341">
        <v>561512</v>
      </c>
      <c r="C20" s="342" t="s">
        <v>491</v>
      </c>
      <c r="D20" s="328" t="s">
        <v>216</v>
      </c>
      <c r="E20" s="328" t="s">
        <v>76</v>
      </c>
      <c r="F20" s="343">
        <v>225</v>
      </c>
      <c r="G20" s="344" t="s">
        <v>224</v>
      </c>
      <c r="H20" s="345" t="s">
        <v>222</v>
      </c>
      <c r="I20" s="344" t="s">
        <v>17</v>
      </c>
      <c r="J20" s="344" t="s">
        <v>18</v>
      </c>
      <c r="K20" s="344">
        <v>74</v>
      </c>
      <c r="L20" s="344" t="s">
        <v>81</v>
      </c>
      <c r="M20" s="199">
        <v>8998</v>
      </c>
      <c r="N20" s="183"/>
      <c r="O20" s="199">
        <f t="shared" si="5"/>
        <v>8998</v>
      </c>
      <c r="P20" s="184"/>
      <c r="Q20" s="104"/>
      <c r="R20" s="195" t="str">
        <f t="shared" si="0"/>
        <v>-</v>
      </c>
      <c r="S20" s="132"/>
      <c r="T20" s="197" t="str">
        <f t="shared" si="1"/>
        <v/>
      </c>
      <c r="U20" s="119"/>
      <c r="V20" s="121" t="str">
        <f t="shared" si="2"/>
        <v/>
      </c>
      <c r="W20" s="119"/>
      <c r="X20" s="122"/>
      <c r="Y20" s="133"/>
      <c r="Z20" s="120" t="str">
        <f t="shared" si="3"/>
        <v/>
      </c>
      <c r="AA20" s="134"/>
      <c r="AB20" s="116" t="str">
        <f t="shared" si="4"/>
        <v/>
      </c>
      <c r="AD20" s="9"/>
    </row>
    <row r="21" spans="1:30" x14ac:dyDescent="0.2">
      <c r="A21" s="341"/>
      <c r="B21" s="341">
        <v>570284</v>
      </c>
      <c r="C21" s="342" t="s">
        <v>492</v>
      </c>
      <c r="D21" s="328" t="s">
        <v>216</v>
      </c>
      <c r="E21" s="328" t="s">
        <v>75</v>
      </c>
      <c r="F21" s="343">
        <v>235</v>
      </c>
      <c r="G21" s="344" t="s">
        <v>224</v>
      </c>
      <c r="H21" s="345" t="s">
        <v>222</v>
      </c>
      <c r="I21" s="344" t="s">
        <v>19</v>
      </c>
      <c r="J21" s="344" t="s">
        <v>20</v>
      </c>
      <c r="K21" s="344">
        <v>72</v>
      </c>
      <c r="L21" s="344" t="s">
        <v>80</v>
      </c>
      <c r="M21" s="199">
        <v>10000</v>
      </c>
      <c r="N21" s="183"/>
      <c r="O21" s="199">
        <f t="shared" si="5"/>
        <v>10000</v>
      </c>
      <c r="P21" s="184"/>
      <c r="Q21" s="104"/>
      <c r="R21" s="195" t="str">
        <f t="shared" si="0"/>
        <v>-</v>
      </c>
      <c r="S21" s="132"/>
      <c r="T21" s="197" t="str">
        <f t="shared" si="1"/>
        <v/>
      </c>
      <c r="U21" s="119"/>
      <c r="V21" s="121" t="str">
        <f t="shared" si="2"/>
        <v/>
      </c>
      <c r="W21" s="119"/>
      <c r="X21" s="122"/>
      <c r="Y21" s="133"/>
      <c r="Z21" s="120" t="str">
        <f t="shared" si="3"/>
        <v/>
      </c>
      <c r="AA21" s="134"/>
      <c r="AB21" s="116" t="str">
        <f t="shared" si="4"/>
        <v/>
      </c>
      <c r="AD21" s="9"/>
    </row>
    <row r="22" spans="1:30" x14ac:dyDescent="0.2">
      <c r="A22" s="341"/>
      <c r="B22" s="341">
        <v>561513</v>
      </c>
      <c r="C22" s="342" t="s">
        <v>493</v>
      </c>
      <c r="D22" s="328" t="s">
        <v>216</v>
      </c>
      <c r="E22" s="328" t="s">
        <v>76</v>
      </c>
      <c r="F22" s="343">
        <v>235</v>
      </c>
      <c r="G22" s="345" t="s">
        <v>224</v>
      </c>
      <c r="H22" s="345" t="s">
        <v>222</v>
      </c>
      <c r="I22" s="344" t="s">
        <v>17</v>
      </c>
      <c r="J22" s="344" t="s">
        <v>19</v>
      </c>
      <c r="K22" s="344">
        <v>74</v>
      </c>
      <c r="L22" s="344" t="s">
        <v>81</v>
      </c>
      <c r="M22" s="199">
        <v>10271</v>
      </c>
      <c r="N22" s="183"/>
      <c r="O22" s="199">
        <f t="shared" si="5"/>
        <v>10271</v>
      </c>
      <c r="P22" s="184"/>
      <c r="Q22" s="103"/>
      <c r="R22" s="195" t="str">
        <f t="shared" si="0"/>
        <v>-</v>
      </c>
      <c r="S22" s="119"/>
      <c r="T22" s="197" t="str">
        <f t="shared" si="1"/>
        <v/>
      </c>
      <c r="U22" s="119"/>
      <c r="V22" s="121" t="str">
        <f t="shared" si="2"/>
        <v/>
      </c>
      <c r="W22" s="119"/>
      <c r="X22" s="122"/>
      <c r="Y22" s="123"/>
      <c r="Z22" s="120" t="str">
        <f t="shared" si="3"/>
        <v/>
      </c>
      <c r="AA22" s="118"/>
      <c r="AB22" s="116" t="str">
        <f t="shared" si="4"/>
        <v/>
      </c>
      <c r="AD22" s="9"/>
    </row>
    <row r="23" spans="1:30" x14ac:dyDescent="0.2">
      <c r="A23" s="341"/>
      <c r="B23" s="341">
        <v>570212</v>
      </c>
      <c r="C23" s="342" t="s">
        <v>494</v>
      </c>
      <c r="D23" s="328" t="s">
        <v>217</v>
      </c>
      <c r="E23" s="328" t="s">
        <v>74</v>
      </c>
      <c r="F23" s="343">
        <v>235</v>
      </c>
      <c r="G23" s="345" t="s">
        <v>224</v>
      </c>
      <c r="H23" s="345" t="s">
        <v>222</v>
      </c>
      <c r="I23" s="344" t="s">
        <v>20</v>
      </c>
      <c r="J23" s="344" t="s">
        <v>20</v>
      </c>
      <c r="K23" s="344">
        <v>70</v>
      </c>
      <c r="L23" s="344" t="s">
        <v>79</v>
      </c>
      <c r="M23" s="199">
        <v>10055</v>
      </c>
      <c r="N23" s="183"/>
      <c r="O23" s="199">
        <f t="shared" si="5"/>
        <v>10055</v>
      </c>
      <c r="P23" s="184"/>
      <c r="Q23" s="103"/>
      <c r="R23" s="195" t="str">
        <f t="shared" si="0"/>
        <v>-</v>
      </c>
      <c r="S23" s="119"/>
      <c r="T23" s="197" t="str">
        <f t="shared" si="1"/>
        <v/>
      </c>
      <c r="U23" s="119"/>
      <c r="V23" s="121" t="str">
        <f t="shared" si="2"/>
        <v/>
      </c>
      <c r="W23" s="119"/>
      <c r="X23" s="122"/>
      <c r="Y23" s="123"/>
      <c r="Z23" s="120" t="str">
        <f t="shared" si="3"/>
        <v/>
      </c>
      <c r="AA23" s="118"/>
      <c r="AB23" s="116" t="str">
        <f t="shared" si="4"/>
        <v/>
      </c>
      <c r="AD23" s="9"/>
    </row>
    <row r="24" spans="1:30" x14ac:dyDescent="0.2">
      <c r="A24" s="341"/>
      <c r="B24" s="341">
        <v>570313</v>
      </c>
      <c r="C24" s="342" t="s">
        <v>495</v>
      </c>
      <c r="D24" s="328" t="s">
        <v>216</v>
      </c>
      <c r="E24" s="328" t="s">
        <v>75</v>
      </c>
      <c r="F24" s="343">
        <v>245</v>
      </c>
      <c r="G24" s="345" t="s">
        <v>78</v>
      </c>
      <c r="H24" s="345" t="s">
        <v>222</v>
      </c>
      <c r="I24" s="344" t="s">
        <v>19</v>
      </c>
      <c r="J24" s="344" t="s">
        <v>18</v>
      </c>
      <c r="K24" s="344">
        <v>71</v>
      </c>
      <c r="L24" s="344" t="s">
        <v>80</v>
      </c>
      <c r="M24" s="199">
        <v>10217</v>
      </c>
      <c r="N24" s="183"/>
      <c r="O24" s="199">
        <f t="shared" si="5"/>
        <v>10217</v>
      </c>
      <c r="P24" s="184"/>
      <c r="Q24" s="103"/>
      <c r="R24" s="195" t="str">
        <f t="shared" si="0"/>
        <v>-</v>
      </c>
      <c r="S24" s="119"/>
      <c r="T24" s="197" t="str">
        <f t="shared" si="1"/>
        <v/>
      </c>
      <c r="U24" s="119"/>
      <c r="V24" s="121" t="str">
        <f t="shared" si="2"/>
        <v/>
      </c>
      <c r="W24" s="119"/>
      <c r="X24" s="122"/>
      <c r="Y24" s="123"/>
      <c r="Z24" s="120" t="str">
        <f t="shared" si="3"/>
        <v/>
      </c>
      <c r="AA24" s="118"/>
      <c r="AB24" s="116" t="str">
        <f t="shared" si="4"/>
        <v/>
      </c>
      <c r="AD24" s="9"/>
    </row>
    <row r="25" spans="1:30" x14ac:dyDescent="0.2">
      <c r="A25" s="341"/>
      <c r="B25" s="341">
        <v>561514</v>
      </c>
      <c r="C25" s="342" t="s">
        <v>496</v>
      </c>
      <c r="D25" s="328" t="s">
        <v>216</v>
      </c>
      <c r="E25" s="328" t="s">
        <v>76</v>
      </c>
      <c r="F25" s="343">
        <v>245</v>
      </c>
      <c r="G25" s="345" t="s">
        <v>78</v>
      </c>
      <c r="H25" s="345" t="s">
        <v>222</v>
      </c>
      <c r="I25" s="344" t="s">
        <v>17</v>
      </c>
      <c r="J25" s="344" t="s">
        <v>19</v>
      </c>
      <c r="K25" s="344">
        <v>74</v>
      </c>
      <c r="L25" s="344" t="s">
        <v>81</v>
      </c>
      <c r="M25" s="199">
        <v>10488</v>
      </c>
      <c r="N25" s="183"/>
      <c r="O25" s="199">
        <f t="shared" si="5"/>
        <v>10488</v>
      </c>
      <c r="P25" s="184"/>
      <c r="Q25" s="103"/>
      <c r="R25" s="195" t="str">
        <f t="shared" si="0"/>
        <v>-</v>
      </c>
      <c r="S25" s="119"/>
      <c r="T25" s="197" t="str">
        <f t="shared" si="1"/>
        <v/>
      </c>
      <c r="U25" s="119"/>
      <c r="V25" s="121" t="str">
        <f t="shared" si="2"/>
        <v/>
      </c>
      <c r="W25" s="119"/>
      <c r="X25" s="122"/>
      <c r="Y25" s="123"/>
      <c r="Z25" s="120" t="str">
        <f t="shared" si="3"/>
        <v/>
      </c>
      <c r="AA25" s="118"/>
      <c r="AB25" s="116" t="str">
        <f t="shared" si="4"/>
        <v/>
      </c>
      <c r="AD25" s="9"/>
    </row>
    <row r="26" spans="1:30" x14ac:dyDescent="0.2">
      <c r="A26" s="341"/>
      <c r="B26" s="341">
        <v>570213</v>
      </c>
      <c r="C26" s="342" t="s">
        <v>497</v>
      </c>
      <c r="D26" s="328" t="s">
        <v>217</v>
      </c>
      <c r="E26" s="328" t="s">
        <v>74</v>
      </c>
      <c r="F26" s="343">
        <v>245</v>
      </c>
      <c r="G26" s="345" t="s">
        <v>78</v>
      </c>
      <c r="H26" s="345" t="s">
        <v>222</v>
      </c>
      <c r="I26" s="344" t="s">
        <v>20</v>
      </c>
      <c r="J26" s="344" t="s">
        <v>20</v>
      </c>
      <c r="K26" s="344">
        <v>69</v>
      </c>
      <c r="L26" s="344" t="s">
        <v>79</v>
      </c>
      <c r="M26" s="199">
        <v>11057</v>
      </c>
      <c r="N26" s="183"/>
      <c r="O26" s="199">
        <f t="shared" si="5"/>
        <v>11057</v>
      </c>
      <c r="P26" s="184"/>
      <c r="Q26" s="103"/>
      <c r="R26" s="195" t="str">
        <f t="shared" si="0"/>
        <v>-</v>
      </c>
      <c r="S26" s="119"/>
      <c r="T26" s="197" t="str">
        <f t="shared" si="1"/>
        <v/>
      </c>
      <c r="U26" s="119"/>
      <c r="V26" s="121" t="str">
        <f t="shared" si="2"/>
        <v/>
      </c>
      <c r="W26" s="119"/>
      <c r="X26" s="122"/>
      <c r="Y26" s="123"/>
      <c r="Z26" s="120" t="str">
        <f t="shared" si="3"/>
        <v/>
      </c>
      <c r="AA26" s="118"/>
      <c r="AB26" s="116" t="str">
        <f t="shared" si="4"/>
        <v/>
      </c>
      <c r="AD26" s="9"/>
    </row>
    <row r="27" spans="1:30" x14ac:dyDescent="0.2">
      <c r="A27" s="341"/>
      <c r="B27" s="341">
        <v>570378</v>
      </c>
      <c r="C27" s="342" t="s">
        <v>498</v>
      </c>
      <c r="D27" s="328" t="s">
        <v>216</v>
      </c>
      <c r="E27" s="328" t="s">
        <v>75</v>
      </c>
      <c r="F27" s="343">
        <v>265</v>
      </c>
      <c r="G27" s="345" t="s">
        <v>78</v>
      </c>
      <c r="H27" s="345" t="s">
        <v>222</v>
      </c>
      <c r="I27" s="344" t="s">
        <v>19</v>
      </c>
      <c r="J27" s="344" t="s">
        <v>18</v>
      </c>
      <c r="K27" s="344">
        <v>73</v>
      </c>
      <c r="L27" s="344" t="s">
        <v>80</v>
      </c>
      <c r="M27" s="199">
        <v>11220</v>
      </c>
      <c r="N27" s="183"/>
      <c r="O27" s="199">
        <f t="shared" si="5"/>
        <v>11220</v>
      </c>
      <c r="P27" s="184"/>
      <c r="Q27" s="103"/>
      <c r="R27" s="195" t="str">
        <f t="shared" si="0"/>
        <v>-</v>
      </c>
      <c r="S27" s="119"/>
      <c r="T27" s="197" t="str">
        <f t="shared" si="1"/>
        <v/>
      </c>
      <c r="U27" s="119"/>
      <c r="V27" s="121" t="str">
        <f t="shared" si="2"/>
        <v/>
      </c>
      <c r="W27" s="119"/>
      <c r="X27" s="122"/>
      <c r="Y27" s="123"/>
      <c r="Z27" s="120" t="str">
        <f t="shared" si="3"/>
        <v/>
      </c>
      <c r="AA27" s="118"/>
      <c r="AB27" s="116" t="str">
        <f t="shared" si="4"/>
        <v/>
      </c>
      <c r="AD27" s="9"/>
    </row>
    <row r="28" spans="1:30" x14ac:dyDescent="0.2">
      <c r="A28" s="341"/>
      <c r="B28" s="341">
        <v>561474</v>
      </c>
      <c r="C28" s="342" t="s">
        <v>499</v>
      </c>
      <c r="D28" s="328" t="s">
        <v>216</v>
      </c>
      <c r="E28" s="328" t="s">
        <v>76</v>
      </c>
      <c r="F28" s="343">
        <v>265</v>
      </c>
      <c r="G28" s="345" t="s">
        <v>78</v>
      </c>
      <c r="H28" s="345" t="s">
        <v>222</v>
      </c>
      <c r="I28" s="344" t="s">
        <v>19</v>
      </c>
      <c r="J28" s="344" t="s">
        <v>19</v>
      </c>
      <c r="K28" s="344">
        <v>74</v>
      </c>
      <c r="L28" s="344" t="s">
        <v>81</v>
      </c>
      <c r="M28" s="199">
        <v>11572</v>
      </c>
      <c r="N28" s="183"/>
      <c r="O28" s="199">
        <f t="shared" si="5"/>
        <v>11572</v>
      </c>
      <c r="P28" s="184"/>
      <c r="Q28" s="103"/>
      <c r="R28" s="195" t="str">
        <f t="shared" si="0"/>
        <v>-</v>
      </c>
      <c r="S28" s="119"/>
      <c r="T28" s="197" t="str">
        <f t="shared" si="1"/>
        <v/>
      </c>
      <c r="U28" s="119"/>
      <c r="V28" s="121" t="str">
        <f t="shared" si="2"/>
        <v/>
      </c>
      <c r="W28" s="119"/>
      <c r="X28" s="122"/>
      <c r="Y28" s="123"/>
      <c r="Z28" s="120" t="str">
        <f t="shared" si="3"/>
        <v/>
      </c>
      <c r="AA28" s="118"/>
      <c r="AB28" s="116" t="str">
        <f t="shared" si="4"/>
        <v/>
      </c>
      <c r="AD28" s="9"/>
    </row>
    <row r="29" spans="1:30" x14ac:dyDescent="0.2">
      <c r="A29" s="417" t="s">
        <v>682</v>
      </c>
      <c r="B29" s="341">
        <v>570239</v>
      </c>
      <c r="C29" s="342" t="s">
        <v>660</v>
      </c>
      <c r="D29" s="328" t="s">
        <v>216</v>
      </c>
      <c r="E29" s="328" t="s">
        <v>76</v>
      </c>
      <c r="F29" s="343">
        <v>265</v>
      </c>
      <c r="G29" s="345" t="s">
        <v>78</v>
      </c>
      <c r="H29" s="345" t="s">
        <v>222</v>
      </c>
      <c r="I29" s="344" t="s">
        <v>19</v>
      </c>
      <c r="J29" s="344" t="s">
        <v>19</v>
      </c>
      <c r="K29" s="344">
        <v>74</v>
      </c>
      <c r="L29" s="344" t="s">
        <v>80</v>
      </c>
      <c r="M29" s="199">
        <v>11572</v>
      </c>
      <c r="N29" s="183"/>
      <c r="O29" s="199">
        <f t="shared" si="5"/>
        <v>11572</v>
      </c>
      <c r="P29" s="184"/>
      <c r="Q29" s="103"/>
      <c r="R29" s="195" t="str">
        <f t="shared" si="0"/>
        <v>-</v>
      </c>
      <c r="S29" s="119"/>
      <c r="T29" s="197" t="str">
        <f t="shared" si="1"/>
        <v/>
      </c>
      <c r="U29" s="119"/>
      <c r="V29" s="121" t="str">
        <f t="shared" si="2"/>
        <v/>
      </c>
      <c r="W29" s="119"/>
      <c r="X29" s="122"/>
      <c r="Y29" s="123"/>
      <c r="Z29" s="120" t="str">
        <f t="shared" si="3"/>
        <v/>
      </c>
      <c r="AA29" s="118"/>
      <c r="AB29" s="116" t="str">
        <f t="shared" si="4"/>
        <v/>
      </c>
      <c r="AD29" s="9"/>
    </row>
    <row r="30" spans="1:30" x14ac:dyDescent="0.2">
      <c r="A30" s="341"/>
      <c r="B30" s="341">
        <v>570407</v>
      </c>
      <c r="C30" s="342" t="s">
        <v>500</v>
      </c>
      <c r="D30" s="328" t="s">
        <v>216</v>
      </c>
      <c r="E30" s="328" t="s">
        <v>75</v>
      </c>
      <c r="F30" s="343">
        <v>245</v>
      </c>
      <c r="G30" s="345" t="s">
        <v>78</v>
      </c>
      <c r="H30" s="345" t="s">
        <v>225</v>
      </c>
      <c r="I30" s="344" t="s">
        <v>19</v>
      </c>
      <c r="J30" s="344" t="s">
        <v>20</v>
      </c>
      <c r="K30" s="344">
        <v>72</v>
      </c>
      <c r="L30" s="344" t="s">
        <v>80</v>
      </c>
      <c r="M30" s="199">
        <v>10488</v>
      </c>
      <c r="N30" s="183"/>
      <c r="O30" s="199">
        <f t="shared" si="5"/>
        <v>10488</v>
      </c>
      <c r="P30" s="184"/>
      <c r="Q30" s="103"/>
      <c r="R30" s="195" t="str">
        <f t="shared" si="0"/>
        <v>-</v>
      </c>
      <c r="S30" s="119"/>
      <c r="T30" s="197" t="str">
        <f t="shared" si="1"/>
        <v/>
      </c>
      <c r="U30" s="119"/>
      <c r="V30" s="121" t="str">
        <f t="shared" si="2"/>
        <v/>
      </c>
      <c r="W30" s="119"/>
      <c r="X30" s="122"/>
      <c r="Y30" s="123"/>
      <c r="Z30" s="120" t="str">
        <f t="shared" si="3"/>
        <v/>
      </c>
      <c r="AA30" s="118"/>
      <c r="AB30" s="116" t="str">
        <f t="shared" si="4"/>
        <v/>
      </c>
      <c r="AD30" s="9"/>
    </row>
    <row r="31" spans="1:30" x14ac:dyDescent="0.2">
      <c r="A31" s="341"/>
      <c r="B31" s="341">
        <v>570237</v>
      </c>
      <c r="C31" s="342" t="s">
        <v>501</v>
      </c>
      <c r="D31" s="328" t="s">
        <v>216</v>
      </c>
      <c r="E31" s="328" t="s">
        <v>76</v>
      </c>
      <c r="F31" s="343">
        <v>245</v>
      </c>
      <c r="G31" s="345" t="s">
        <v>78</v>
      </c>
      <c r="H31" s="345" t="s">
        <v>225</v>
      </c>
      <c r="I31" s="344" t="s">
        <v>19</v>
      </c>
      <c r="J31" s="344" t="s">
        <v>19</v>
      </c>
      <c r="K31" s="344">
        <v>74</v>
      </c>
      <c r="L31" s="344" t="s">
        <v>80</v>
      </c>
      <c r="M31" s="199">
        <v>10840</v>
      </c>
      <c r="N31" s="183"/>
      <c r="O31" s="199">
        <f t="shared" si="5"/>
        <v>10840</v>
      </c>
      <c r="P31" s="184"/>
      <c r="Q31" s="103"/>
      <c r="R31" s="195" t="str">
        <f t="shared" si="0"/>
        <v>-</v>
      </c>
      <c r="S31" s="119"/>
      <c r="T31" s="197" t="str">
        <f t="shared" si="1"/>
        <v/>
      </c>
      <c r="U31" s="119"/>
      <c r="V31" s="121" t="str">
        <f t="shared" si="2"/>
        <v/>
      </c>
      <c r="W31" s="119"/>
      <c r="X31" s="122"/>
      <c r="Y31" s="123"/>
      <c r="Z31" s="120" t="str">
        <f t="shared" si="3"/>
        <v/>
      </c>
      <c r="AA31" s="118"/>
      <c r="AB31" s="116" t="str">
        <f t="shared" si="4"/>
        <v/>
      </c>
      <c r="AD31" s="9"/>
    </row>
    <row r="32" spans="1:30" x14ac:dyDescent="0.2">
      <c r="A32" s="341"/>
      <c r="B32" s="341">
        <v>570214</v>
      </c>
      <c r="C32" s="342" t="s">
        <v>502</v>
      </c>
      <c r="D32" s="328" t="s">
        <v>217</v>
      </c>
      <c r="E32" s="328" t="s">
        <v>74</v>
      </c>
      <c r="F32" s="343">
        <v>245</v>
      </c>
      <c r="G32" s="345" t="s">
        <v>78</v>
      </c>
      <c r="H32" s="345" t="s">
        <v>225</v>
      </c>
      <c r="I32" s="344" t="s">
        <v>20</v>
      </c>
      <c r="J32" s="344" t="s">
        <v>20</v>
      </c>
      <c r="K32" s="344">
        <v>70</v>
      </c>
      <c r="L32" s="344" t="s">
        <v>79</v>
      </c>
      <c r="M32" s="199">
        <v>11328</v>
      </c>
      <c r="N32" s="183"/>
      <c r="O32" s="199">
        <f t="shared" si="5"/>
        <v>11328</v>
      </c>
      <c r="P32" s="184"/>
      <c r="Q32" s="104"/>
      <c r="R32" s="195" t="str">
        <f t="shared" si="0"/>
        <v>-</v>
      </c>
      <c r="S32" s="132"/>
      <c r="T32" s="197" t="str">
        <f t="shared" si="1"/>
        <v/>
      </c>
      <c r="U32" s="132"/>
      <c r="V32" s="121" t="str">
        <f t="shared" si="2"/>
        <v/>
      </c>
      <c r="W32" s="132"/>
      <c r="X32" s="122"/>
      <c r="Y32" s="133"/>
      <c r="Z32" s="120" t="str">
        <f t="shared" si="3"/>
        <v/>
      </c>
      <c r="AA32" s="134"/>
      <c r="AB32" s="116" t="str">
        <f t="shared" si="4"/>
        <v/>
      </c>
      <c r="AD32" s="9"/>
    </row>
    <row r="33" spans="1:31" x14ac:dyDescent="0.2">
      <c r="A33" s="341"/>
      <c r="B33" s="341">
        <v>570424</v>
      </c>
      <c r="C33" s="342" t="s">
        <v>503</v>
      </c>
      <c r="D33" s="328" t="s">
        <v>216</v>
      </c>
      <c r="E33" s="328" t="s">
        <v>75</v>
      </c>
      <c r="F33" s="343">
        <v>265</v>
      </c>
      <c r="G33" s="345" t="s">
        <v>78</v>
      </c>
      <c r="H33" s="345" t="s">
        <v>225</v>
      </c>
      <c r="I33" s="344" t="s">
        <v>19</v>
      </c>
      <c r="J33" s="344" t="s">
        <v>20</v>
      </c>
      <c r="K33" s="344">
        <v>72</v>
      </c>
      <c r="L33" s="344" t="s">
        <v>80</v>
      </c>
      <c r="M33" s="199">
        <v>10326</v>
      </c>
      <c r="N33" s="183"/>
      <c r="O33" s="199">
        <f t="shared" si="5"/>
        <v>10326</v>
      </c>
      <c r="P33" s="184"/>
      <c r="Q33" s="103"/>
      <c r="R33" s="195" t="str">
        <f t="shared" si="0"/>
        <v>-</v>
      </c>
      <c r="S33" s="119"/>
      <c r="T33" s="197" t="str">
        <f t="shared" si="1"/>
        <v/>
      </c>
      <c r="U33" s="119"/>
      <c r="V33" s="121" t="str">
        <f t="shared" si="2"/>
        <v/>
      </c>
      <c r="W33" s="119"/>
      <c r="X33" s="122"/>
      <c r="Y33" s="123"/>
      <c r="Z33" s="120" t="str">
        <f t="shared" si="3"/>
        <v/>
      </c>
      <c r="AA33" s="118"/>
      <c r="AB33" s="116" t="str">
        <f t="shared" si="4"/>
        <v/>
      </c>
      <c r="AD33" s="9"/>
    </row>
    <row r="34" spans="1:31" x14ac:dyDescent="0.2">
      <c r="A34" s="341"/>
      <c r="B34" s="341">
        <v>570241</v>
      </c>
      <c r="C34" s="342" t="s">
        <v>504</v>
      </c>
      <c r="D34" s="328" t="s">
        <v>216</v>
      </c>
      <c r="E34" s="328" t="s">
        <v>76</v>
      </c>
      <c r="F34" s="343">
        <v>265</v>
      </c>
      <c r="G34" s="345" t="s">
        <v>78</v>
      </c>
      <c r="H34" s="345" t="s">
        <v>225</v>
      </c>
      <c r="I34" s="344" t="s">
        <v>19</v>
      </c>
      <c r="J34" s="344" t="s">
        <v>20</v>
      </c>
      <c r="K34" s="344">
        <v>73</v>
      </c>
      <c r="L34" s="344" t="s">
        <v>79</v>
      </c>
      <c r="M34" s="199">
        <v>10624</v>
      </c>
      <c r="N34" s="183"/>
      <c r="O34" s="199">
        <f t="shared" si="5"/>
        <v>10624</v>
      </c>
      <c r="P34" s="184"/>
      <c r="Q34" s="103"/>
      <c r="R34" s="195" t="str">
        <f t="shared" si="0"/>
        <v>-</v>
      </c>
      <c r="S34" s="119"/>
      <c r="T34" s="197" t="str">
        <f t="shared" si="1"/>
        <v/>
      </c>
      <c r="U34" s="119"/>
      <c r="V34" s="121" t="str">
        <f t="shared" si="2"/>
        <v/>
      </c>
      <c r="W34" s="119"/>
      <c r="X34" s="122"/>
      <c r="Y34" s="123"/>
      <c r="Z34" s="120" t="str">
        <f t="shared" si="3"/>
        <v/>
      </c>
      <c r="AA34" s="118"/>
      <c r="AB34" s="116" t="str">
        <f t="shared" si="4"/>
        <v/>
      </c>
      <c r="AD34" s="9"/>
    </row>
    <row r="35" spans="1:31" x14ac:dyDescent="0.2">
      <c r="A35" s="341"/>
      <c r="B35" s="341">
        <v>570215</v>
      </c>
      <c r="C35" s="342" t="s">
        <v>505</v>
      </c>
      <c r="D35" s="328" t="s">
        <v>217</v>
      </c>
      <c r="E35" s="328" t="s">
        <v>74</v>
      </c>
      <c r="F35" s="343">
        <v>265</v>
      </c>
      <c r="G35" s="345" t="s">
        <v>78</v>
      </c>
      <c r="H35" s="345" t="s">
        <v>225</v>
      </c>
      <c r="I35" s="344" t="s">
        <v>20</v>
      </c>
      <c r="J35" s="344" t="s">
        <v>20</v>
      </c>
      <c r="K35" s="344">
        <v>70</v>
      </c>
      <c r="L35" s="344" t="s">
        <v>79</v>
      </c>
      <c r="M35" s="199">
        <v>10786</v>
      </c>
      <c r="N35" s="183"/>
      <c r="O35" s="199">
        <f t="shared" si="5"/>
        <v>10786</v>
      </c>
      <c r="P35" s="184"/>
      <c r="Q35" s="103"/>
      <c r="R35" s="195" t="str">
        <f t="shared" si="0"/>
        <v>-</v>
      </c>
      <c r="S35" s="119"/>
      <c r="T35" s="197" t="str">
        <f t="shared" si="1"/>
        <v/>
      </c>
      <c r="U35" s="119"/>
      <c r="V35" s="121" t="str">
        <f t="shared" si="2"/>
        <v/>
      </c>
      <c r="W35" s="119"/>
      <c r="X35" s="122"/>
      <c r="Y35" s="123"/>
      <c r="Z35" s="120" t="str">
        <f t="shared" si="3"/>
        <v/>
      </c>
      <c r="AA35" s="118"/>
      <c r="AB35" s="116" t="str">
        <f t="shared" si="4"/>
        <v/>
      </c>
      <c r="AD35" s="9"/>
    </row>
    <row r="36" spans="1:31" x14ac:dyDescent="0.2">
      <c r="A36" s="341"/>
      <c r="B36" s="341">
        <v>570421</v>
      </c>
      <c r="C36" s="342" t="s">
        <v>506</v>
      </c>
      <c r="D36" s="328" t="s">
        <v>216</v>
      </c>
      <c r="E36" s="328" t="s">
        <v>75</v>
      </c>
      <c r="F36" s="343">
        <v>285</v>
      </c>
      <c r="G36" s="345" t="s">
        <v>78</v>
      </c>
      <c r="H36" s="345" t="s">
        <v>225</v>
      </c>
      <c r="I36" s="344" t="s">
        <v>20</v>
      </c>
      <c r="J36" s="344" t="s">
        <v>20</v>
      </c>
      <c r="K36" s="344">
        <v>72</v>
      </c>
      <c r="L36" s="344" t="s">
        <v>80</v>
      </c>
      <c r="M36" s="199">
        <v>12846</v>
      </c>
      <c r="N36" s="183"/>
      <c r="O36" s="199">
        <f t="shared" si="5"/>
        <v>12846</v>
      </c>
      <c r="P36" s="184"/>
      <c r="Q36" s="103"/>
      <c r="R36" s="195" t="str">
        <f t="shared" si="0"/>
        <v>-</v>
      </c>
      <c r="S36" s="119"/>
      <c r="T36" s="197" t="str">
        <f t="shared" si="1"/>
        <v/>
      </c>
      <c r="U36" s="119"/>
      <c r="V36" s="121" t="str">
        <f t="shared" si="2"/>
        <v/>
      </c>
      <c r="W36" s="119"/>
      <c r="X36" s="122"/>
      <c r="Y36" s="123"/>
      <c r="Z36" s="120" t="str">
        <f t="shared" si="3"/>
        <v/>
      </c>
      <c r="AA36" s="118"/>
      <c r="AB36" s="116" t="str">
        <f t="shared" si="4"/>
        <v/>
      </c>
      <c r="AD36" s="9"/>
    </row>
    <row r="37" spans="1:31" x14ac:dyDescent="0.2">
      <c r="A37" s="341"/>
      <c r="B37" s="341">
        <v>570204</v>
      </c>
      <c r="C37" s="342" t="s">
        <v>507</v>
      </c>
      <c r="D37" s="328" t="s">
        <v>216</v>
      </c>
      <c r="E37" s="328" t="s">
        <v>76</v>
      </c>
      <c r="F37" s="343">
        <v>285</v>
      </c>
      <c r="G37" s="345" t="s">
        <v>78</v>
      </c>
      <c r="H37" s="345" t="s">
        <v>225</v>
      </c>
      <c r="I37" s="344" t="s">
        <v>19</v>
      </c>
      <c r="J37" s="344" t="s">
        <v>19</v>
      </c>
      <c r="K37" s="344">
        <v>74</v>
      </c>
      <c r="L37" s="344" t="s">
        <v>80</v>
      </c>
      <c r="M37" s="199">
        <v>13225</v>
      </c>
      <c r="N37" s="183"/>
      <c r="O37" s="199">
        <f t="shared" si="5"/>
        <v>13225</v>
      </c>
      <c r="P37" s="184"/>
      <c r="Q37" s="103"/>
      <c r="R37" s="195" t="str">
        <f t="shared" si="0"/>
        <v>-</v>
      </c>
      <c r="S37" s="119"/>
      <c r="T37" s="197" t="str">
        <f t="shared" si="1"/>
        <v/>
      </c>
      <c r="U37" s="119"/>
      <c r="V37" s="121" t="str">
        <f t="shared" si="2"/>
        <v/>
      </c>
      <c r="W37" s="119"/>
      <c r="X37" s="122"/>
      <c r="Y37" s="123"/>
      <c r="Z37" s="120" t="str">
        <f t="shared" si="3"/>
        <v/>
      </c>
      <c r="AA37" s="118"/>
      <c r="AB37" s="116" t="str">
        <f t="shared" si="4"/>
        <v/>
      </c>
      <c r="AD37" s="9"/>
    </row>
    <row r="38" spans="1:31" x14ac:dyDescent="0.2">
      <c r="A38" s="341"/>
      <c r="B38" s="341">
        <v>570186</v>
      </c>
      <c r="C38" s="342" t="s">
        <v>508</v>
      </c>
      <c r="D38" s="328" t="s">
        <v>217</v>
      </c>
      <c r="E38" s="328" t="s">
        <v>74</v>
      </c>
      <c r="F38" s="343">
        <v>285</v>
      </c>
      <c r="G38" s="345" t="s">
        <v>78</v>
      </c>
      <c r="H38" s="345" t="s">
        <v>225</v>
      </c>
      <c r="I38" s="344" t="s">
        <v>18</v>
      </c>
      <c r="J38" s="344" t="s">
        <v>19</v>
      </c>
      <c r="K38" s="344">
        <v>70</v>
      </c>
      <c r="L38" s="344" t="s">
        <v>79</v>
      </c>
      <c r="M38" s="199">
        <v>13632</v>
      </c>
      <c r="N38" s="183"/>
      <c r="O38" s="199">
        <f t="shared" si="5"/>
        <v>13632</v>
      </c>
      <c r="P38" s="184"/>
      <c r="Q38" s="103"/>
      <c r="R38" s="195" t="str">
        <f t="shared" si="0"/>
        <v>-</v>
      </c>
      <c r="S38" s="119"/>
      <c r="T38" s="197" t="str">
        <f t="shared" si="1"/>
        <v/>
      </c>
      <c r="U38" s="119"/>
      <c r="V38" s="121" t="str">
        <f t="shared" si="2"/>
        <v/>
      </c>
      <c r="W38" s="119"/>
      <c r="X38" s="122"/>
      <c r="Y38" s="123"/>
      <c r="Z38" s="120" t="str">
        <f t="shared" si="3"/>
        <v/>
      </c>
      <c r="AA38" s="118"/>
      <c r="AB38" s="116" t="str">
        <f t="shared" si="4"/>
        <v/>
      </c>
      <c r="AD38" s="9"/>
    </row>
    <row r="39" spans="1:31" x14ac:dyDescent="0.2">
      <c r="A39" s="341"/>
      <c r="B39" s="341">
        <v>570404</v>
      </c>
      <c r="C39" s="342" t="s">
        <v>509</v>
      </c>
      <c r="D39" s="328" t="s">
        <v>216</v>
      </c>
      <c r="E39" s="328" t="s">
        <v>75</v>
      </c>
      <c r="F39" s="343">
        <v>305</v>
      </c>
      <c r="G39" s="345" t="s">
        <v>78</v>
      </c>
      <c r="H39" s="345" t="s">
        <v>225</v>
      </c>
      <c r="I39" s="344" t="s">
        <v>20</v>
      </c>
      <c r="J39" s="344" t="s">
        <v>20</v>
      </c>
      <c r="K39" s="344">
        <v>72</v>
      </c>
      <c r="L39" s="344" t="s">
        <v>80</v>
      </c>
      <c r="M39" s="199">
        <v>15339</v>
      </c>
      <c r="N39" s="183"/>
      <c r="O39" s="199">
        <f t="shared" si="5"/>
        <v>15339</v>
      </c>
      <c r="P39" s="184"/>
      <c r="Q39" s="104"/>
      <c r="R39" s="195" t="str">
        <f t="shared" si="0"/>
        <v>-</v>
      </c>
      <c r="S39" s="132"/>
      <c r="T39" s="197" t="str">
        <f t="shared" si="1"/>
        <v/>
      </c>
      <c r="U39" s="132"/>
      <c r="V39" s="121" t="str">
        <f t="shared" si="2"/>
        <v/>
      </c>
      <c r="W39" s="132"/>
      <c r="X39" s="122"/>
      <c r="Y39" s="133"/>
      <c r="Z39" s="120" t="str">
        <f t="shared" si="3"/>
        <v/>
      </c>
      <c r="AA39" s="134"/>
      <c r="AB39" s="116" t="str">
        <f t="shared" si="4"/>
        <v/>
      </c>
      <c r="AD39" s="9"/>
    </row>
    <row r="40" spans="1:31" s="9" customFormat="1" x14ac:dyDescent="0.2">
      <c r="A40" s="341"/>
      <c r="B40" s="341">
        <v>570206</v>
      </c>
      <c r="C40" s="342" t="s">
        <v>510</v>
      </c>
      <c r="D40" s="328" t="s">
        <v>216</v>
      </c>
      <c r="E40" s="328" t="s">
        <v>76</v>
      </c>
      <c r="F40" s="343">
        <v>305</v>
      </c>
      <c r="G40" s="345" t="s">
        <v>78</v>
      </c>
      <c r="H40" s="345" t="s">
        <v>225</v>
      </c>
      <c r="I40" s="344" t="s">
        <v>19</v>
      </c>
      <c r="J40" s="344" t="s">
        <v>19</v>
      </c>
      <c r="K40" s="344">
        <v>74</v>
      </c>
      <c r="L40" s="344" t="s">
        <v>80</v>
      </c>
      <c r="M40" s="199">
        <v>15854</v>
      </c>
      <c r="N40" s="183"/>
      <c r="O40" s="199">
        <f t="shared" si="5"/>
        <v>15854</v>
      </c>
      <c r="P40" s="184"/>
      <c r="Q40" s="103"/>
      <c r="R40" s="195" t="str">
        <f t="shared" si="0"/>
        <v>-</v>
      </c>
      <c r="S40" s="119"/>
      <c r="T40" s="197" t="str">
        <f t="shared" si="1"/>
        <v/>
      </c>
      <c r="U40" s="119"/>
      <c r="V40" s="121" t="str">
        <f t="shared" si="2"/>
        <v/>
      </c>
      <c r="W40" s="119"/>
      <c r="X40" s="122"/>
      <c r="Y40" s="123"/>
      <c r="Z40" s="120" t="str">
        <f t="shared" si="3"/>
        <v/>
      </c>
      <c r="AA40" s="118"/>
      <c r="AB40" s="116" t="str">
        <f t="shared" si="4"/>
        <v/>
      </c>
      <c r="AC40"/>
      <c r="AE40"/>
    </row>
    <row r="41" spans="1:31" s="9" customFormat="1" x14ac:dyDescent="0.2">
      <c r="A41" s="341"/>
      <c r="B41" s="341">
        <v>553563</v>
      </c>
      <c r="C41" s="342" t="s">
        <v>1</v>
      </c>
      <c r="D41" s="328" t="s">
        <v>216</v>
      </c>
      <c r="E41" s="328" t="s">
        <v>74</v>
      </c>
      <c r="F41" s="343">
        <v>425</v>
      </c>
      <c r="G41" s="345" t="s">
        <v>226</v>
      </c>
      <c r="H41" s="345" t="s">
        <v>225</v>
      </c>
      <c r="I41" s="344" t="s">
        <v>20</v>
      </c>
      <c r="J41" s="344" t="s">
        <v>20</v>
      </c>
      <c r="K41" s="344">
        <v>71</v>
      </c>
      <c r="L41" s="344" t="s">
        <v>80</v>
      </c>
      <c r="M41" s="199">
        <v>22033</v>
      </c>
      <c r="N41" s="183"/>
      <c r="O41" s="199">
        <f t="shared" si="5"/>
        <v>22033</v>
      </c>
      <c r="P41" s="184"/>
      <c r="Q41" s="103"/>
      <c r="R41" s="195" t="str">
        <f t="shared" si="0"/>
        <v>-</v>
      </c>
      <c r="S41" s="119"/>
      <c r="T41" s="197" t="str">
        <f t="shared" si="1"/>
        <v/>
      </c>
      <c r="U41" s="119"/>
      <c r="V41" s="121" t="str">
        <f t="shared" si="2"/>
        <v/>
      </c>
      <c r="W41" s="119"/>
      <c r="X41" s="122"/>
      <c r="Y41" s="123"/>
      <c r="Z41" s="120" t="str">
        <f t="shared" si="3"/>
        <v/>
      </c>
      <c r="AA41" s="118"/>
      <c r="AB41" s="116" t="str">
        <f t="shared" si="4"/>
        <v/>
      </c>
      <c r="AC41"/>
      <c r="AE41"/>
    </row>
    <row r="42" spans="1:31" s="9" customFormat="1" x14ac:dyDescent="0.2">
      <c r="A42" s="341"/>
      <c r="B42" s="341">
        <v>570426</v>
      </c>
      <c r="C42" s="342" t="s">
        <v>511</v>
      </c>
      <c r="D42" s="328" t="s">
        <v>217</v>
      </c>
      <c r="E42" s="328" t="s">
        <v>74</v>
      </c>
      <c r="F42" s="343">
        <v>435</v>
      </c>
      <c r="G42" s="345" t="s">
        <v>227</v>
      </c>
      <c r="H42" s="345" t="s">
        <v>225</v>
      </c>
      <c r="I42" s="344" t="s">
        <v>18</v>
      </c>
      <c r="J42" s="344" t="s">
        <v>20</v>
      </c>
      <c r="K42" s="344">
        <v>71</v>
      </c>
      <c r="L42" s="344" t="s">
        <v>80</v>
      </c>
      <c r="M42" s="199">
        <v>19865</v>
      </c>
      <c r="N42" s="183"/>
      <c r="O42" s="199">
        <f t="shared" si="5"/>
        <v>19865</v>
      </c>
      <c r="P42" s="184"/>
      <c r="Q42" s="103"/>
      <c r="R42" s="195" t="str">
        <f t="shared" si="0"/>
        <v>-</v>
      </c>
      <c r="S42" s="119"/>
      <c r="T42" s="197" t="str">
        <f t="shared" si="1"/>
        <v/>
      </c>
      <c r="U42" s="119"/>
      <c r="V42" s="121" t="str">
        <f t="shared" si="2"/>
        <v/>
      </c>
      <c r="W42" s="119"/>
      <c r="X42" s="122"/>
      <c r="Y42" s="123"/>
      <c r="Z42" s="120" t="str">
        <f t="shared" si="3"/>
        <v/>
      </c>
      <c r="AA42" s="118"/>
      <c r="AB42" s="116" t="str">
        <f t="shared" si="4"/>
        <v/>
      </c>
      <c r="AC42"/>
      <c r="AE42"/>
    </row>
    <row r="43" spans="1:31" s="9" customFormat="1" x14ac:dyDescent="0.2">
      <c r="A43" s="341"/>
      <c r="B43" s="341">
        <v>555716</v>
      </c>
      <c r="C43" s="342" t="s">
        <v>2</v>
      </c>
      <c r="D43" s="328" t="s">
        <v>216</v>
      </c>
      <c r="E43" s="328" t="s">
        <v>75</v>
      </c>
      <c r="F43" s="343">
        <v>8.25</v>
      </c>
      <c r="G43" s="345" t="s">
        <v>77</v>
      </c>
      <c r="H43" s="345" t="s">
        <v>228</v>
      </c>
      <c r="I43" s="344" t="s">
        <v>19</v>
      </c>
      <c r="J43" s="344" t="s">
        <v>18</v>
      </c>
      <c r="K43" s="344">
        <v>70</v>
      </c>
      <c r="L43" s="344" t="s">
        <v>79</v>
      </c>
      <c r="M43" s="199">
        <v>10271</v>
      </c>
      <c r="N43" s="183"/>
      <c r="O43" s="199">
        <f t="shared" si="5"/>
        <v>10271</v>
      </c>
      <c r="P43" s="184"/>
      <c r="Q43" s="103"/>
      <c r="R43" s="195" t="str">
        <f t="shared" si="0"/>
        <v>-</v>
      </c>
      <c r="S43" s="119"/>
      <c r="T43" s="197" t="str">
        <f t="shared" si="1"/>
        <v/>
      </c>
      <c r="U43" s="119"/>
      <c r="V43" s="121" t="str">
        <f t="shared" si="2"/>
        <v/>
      </c>
      <c r="W43" s="119"/>
      <c r="X43" s="122"/>
      <c r="Y43" s="123"/>
      <c r="Z43" s="120" t="str">
        <f t="shared" si="3"/>
        <v/>
      </c>
      <c r="AA43" s="118"/>
      <c r="AB43" s="116" t="str">
        <f t="shared" si="4"/>
        <v/>
      </c>
      <c r="AC43"/>
      <c r="AE43"/>
    </row>
    <row r="44" spans="1:31" s="9" customFormat="1" x14ac:dyDescent="0.2">
      <c r="A44" s="341"/>
      <c r="B44" s="341">
        <v>555717</v>
      </c>
      <c r="C44" s="342" t="s">
        <v>512</v>
      </c>
      <c r="D44" s="328" t="s">
        <v>216</v>
      </c>
      <c r="E44" s="328" t="s">
        <v>75</v>
      </c>
      <c r="F44" s="343">
        <v>9</v>
      </c>
      <c r="G44" s="345" t="s">
        <v>77</v>
      </c>
      <c r="H44" s="345" t="s">
        <v>228</v>
      </c>
      <c r="I44" s="344" t="s">
        <v>19</v>
      </c>
      <c r="J44" s="344" t="s">
        <v>20</v>
      </c>
      <c r="K44" s="344">
        <v>69</v>
      </c>
      <c r="L44" s="344" t="s">
        <v>79</v>
      </c>
      <c r="M44" s="199">
        <v>12277</v>
      </c>
      <c r="N44" s="183"/>
      <c r="O44" s="199">
        <f t="shared" si="5"/>
        <v>12277</v>
      </c>
      <c r="P44" s="184"/>
      <c r="Q44" s="147"/>
      <c r="R44" s="195" t="str">
        <f t="shared" si="0"/>
        <v>-</v>
      </c>
      <c r="S44" s="148"/>
      <c r="T44" s="197" t="str">
        <f t="shared" si="1"/>
        <v/>
      </c>
      <c r="U44" s="148"/>
      <c r="V44" s="121" t="str">
        <f t="shared" si="2"/>
        <v/>
      </c>
      <c r="W44" s="148"/>
      <c r="X44" s="149"/>
      <c r="Y44" s="150"/>
      <c r="Z44" s="120" t="str">
        <f t="shared" si="3"/>
        <v/>
      </c>
      <c r="AA44" s="151"/>
      <c r="AB44" s="116" t="str">
        <f t="shared" si="4"/>
        <v/>
      </c>
      <c r="AC44"/>
      <c r="AE44"/>
    </row>
    <row r="45" spans="1:31" x14ac:dyDescent="0.2">
      <c r="A45" s="341"/>
      <c r="B45" s="341">
        <v>569090</v>
      </c>
      <c r="C45" s="342" t="s">
        <v>82</v>
      </c>
      <c r="D45" s="328" t="s">
        <v>216</v>
      </c>
      <c r="E45" s="328" t="s">
        <v>75</v>
      </c>
      <c r="F45" s="343">
        <v>11</v>
      </c>
      <c r="G45" s="345" t="s">
        <v>77</v>
      </c>
      <c r="H45" s="345" t="s">
        <v>228</v>
      </c>
      <c r="I45" s="344" t="s">
        <v>19</v>
      </c>
      <c r="J45" s="344" t="s">
        <v>20</v>
      </c>
      <c r="K45" s="344">
        <v>69</v>
      </c>
      <c r="L45" s="344" t="s">
        <v>79</v>
      </c>
      <c r="M45" s="199">
        <v>16477</v>
      </c>
      <c r="N45" s="183"/>
      <c r="O45" s="199">
        <f t="shared" si="5"/>
        <v>16477</v>
      </c>
      <c r="P45" s="184"/>
      <c r="Q45" s="103"/>
      <c r="R45" s="195" t="str">
        <f t="shared" si="0"/>
        <v>-</v>
      </c>
      <c r="S45" s="119"/>
      <c r="T45" s="197" t="str">
        <f t="shared" si="1"/>
        <v/>
      </c>
      <c r="U45" s="119"/>
      <c r="V45" s="121" t="str">
        <f t="shared" si="2"/>
        <v/>
      </c>
      <c r="W45" s="119"/>
      <c r="X45" s="122"/>
      <c r="Y45" s="123"/>
      <c r="Z45" s="120" t="str">
        <f t="shared" si="3"/>
        <v/>
      </c>
      <c r="AA45" s="118"/>
      <c r="AB45" s="116" t="str">
        <f t="shared" si="4"/>
        <v/>
      </c>
      <c r="AD45" s="9"/>
    </row>
    <row r="46" spans="1:31" x14ac:dyDescent="0.2">
      <c r="A46" s="341"/>
      <c r="B46" s="341">
        <v>555718</v>
      </c>
      <c r="C46" s="342" t="s">
        <v>3</v>
      </c>
      <c r="D46" s="328" t="s">
        <v>216</v>
      </c>
      <c r="E46" s="328" t="s">
        <v>75</v>
      </c>
      <c r="F46" s="343">
        <v>9</v>
      </c>
      <c r="G46" s="345" t="s">
        <v>77</v>
      </c>
      <c r="H46" s="345" t="s">
        <v>4</v>
      </c>
      <c r="I46" s="344" t="s">
        <v>20</v>
      </c>
      <c r="J46" s="344" t="s">
        <v>18</v>
      </c>
      <c r="K46" s="344">
        <v>69</v>
      </c>
      <c r="L46" s="344" t="s">
        <v>79</v>
      </c>
      <c r="M46" s="199">
        <v>11491</v>
      </c>
      <c r="N46" s="183"/>
      <c r="O46" s="199">
        <f t="shared" si="5"/>
        <v>11491</v>
      </c>
      <c r="P46" s="184"/>
      <c r="Q46" s="104"/>
      <c r="R46" s="195" t="str">
        <f t="shared" si="0"/>
        <v>-</v>
      </c>
      <c r="S46" s="132"/>
      <c r="T46" s="197" t="str">
        <f t="shared" si="1"/>
        <v/>
      </c>
      <c r="U46" s="119"/>
      <c r="V46" s="121" t="str">
        <f t="shared" si="2"/>
        <v/>
      </c>
      <c r="W46" s="119"/>
      <c r="X46" s="122"/>
      <c r="Y46" s="133"/>
      <c r="Z46" s="120" t="str">
        <f t="shared" si="3"/>
        <v/>
      </c>
      <c r="AA46" s="134"/>
      <c r="AB46" s="116" t="str">
        <f t="shared" si="4"/>
        <v/>
      </c>
      <c r="AD46" s="9"/>
    </row>
    <row r="47" spans="1:31" x14ac:dyDescent="0.2">
      <c r="A47" s="341"/>
      <c r="B47" s="341">
        <v>560532</v>
      </c>
      <c r="C47" s="342" t="s">
        <v>513</v>
      </c>
      <c r="D47" s="328" t="s">
        <v>220</v>
      </c>
      <c r="E47" s="328" t="s">
        <v>75</v>
      </c>
      <c r="F47" s="343">
        <v>13</v>
      </c>
      <c r="G47" s="345" t="s">
        <v>77</v>
      </c>
      <c r="H47" s="345" t="s">
        <v>4</v>
      </c>
      <c r="I47" s="344" t="s">
        <v>19</v>
      </c>
      <c r="J47" s="344" t="s">
        <v>18</v>
      </c>
      <c r="K47" s="344">
        <v>68</v>
      </c>
      <c r="L47" s="344" t="s">
        <v>79</v>
      </c>
      <c r="M47" s="199">
        <v>17805</v>
      </c>
      <c r="N47" s="183"/>
      <c r="O47" s="199">
        <f t="shared" si="5"/>
        <v>17805</v>
      </c>
      <c r="P47" s="184"/>
      <c r="Q47" s="104"/>
      <c r="R47" s="195" t="str">
        <f t="shared" si="0"/>
        <v>-</v>
      </c>
      <c r="S47" s="132"/>
      <c r="T47" s="197" t="str">
        <f t="shared" si="1"/>
        <v/>
      </c>
      <c r="U47" s="119"/>
      <c r="V47" s="121" t="str">
        <f t="shared" si="2"/>
        <v/>
      </c>
      <c r="W47" s="119"/>
      <c r="X47" s="122"/>
      <c r="Y47" s="133"/>
      <c r="Z47" s="120" t="str">
        <f t="shared" si="3"/>
        <v/>
      </c>
      <c r="AA47" s="134"/>
      <c r="AB47" s="116" t="str">
        <f t="shared" si="4"/>
        <v/>
      </c>
      <c r="AD47" s="9"/>
    </row>
    <row r="48" spans="1:31" x14ac:dyDescent="0.2">
      <c r="A48" s="341"/>
      <c r="B48" s="341">
        <v>560533</v>
      </c>
      <c r="C48" s="342" t="s">
        <v>514</v>
      </c>
      <c r="D48" s="328" t="s">
        <v>220</v>
      </c>
      <c r="E48" s="328" t="s">
        <v>76</v>
      </c>
      <c r="F48" s="343">
        <v>13</v>
      </c>
      <c r="G48" s="345" t="s">
        <v>77</v>
      </c>
      <c r="H48" s="345" t="s">
        <v>4</v>
      </c>
      <c r="I48" s="344" t="s">
        <v>17</v>
      </c>
      <c r="J48" s="344" t="s">
        <v>18</v>
      </c>
      <c r="K48" s="344">
        <v>74</v>
      </c>
      <c r="L48" s="344" t="s">
        <v>81</v>
      </c>
      <c r="M48" s="199">
        <v>18374</v>
      </c>
      <c r="N48" s="183"/>
      <c r="O48" s="199">
        <f t="shared" si="5"/>
        <v>18374</v>
      </c>
      <c r="P48" s="184"/>
      <c r="Q48" s="103"/>
      <c r="R48" s="195" t="str">
        <f t="shared" si="0"/>
        <v>-</v>
      </c>
      <c r="S48" s="119"/>
      <c r="T48" s="197" t="str">
        <f t="shared" si="1"/>
        <v/>
      </c>
      <c r="U48" s="119"/>
      <c r="V48" s="121" t="str">
        <f t="shared" si="2"/>
        <v/>
      </c>
      <c r="W48" s="119"/>
      <c r="X48" s="122"/>
      <c r="Y48" s="123"/>
      <c r="Z48" s="120" t="str">
        <f t="shared" si="3"/>
        <v/>
      </c>
      <c r="AA48" s="118"/>
      <c r="AB48" s="116" t="str">
        <f t="shared" si="4"/>
        <v/>
      </c>
      <c r="AD48" s="9"/>
    </row>
    <row r="49" spans="1:31" x14ac:dyDescent="0.2">
      <c r="A49" s="341"/>
      <c r="B49" s="341">
        <v>568790</v>
      </c>
      <c r="C49" s="342" t="s">
        <v>515</v>
      </c>
      <c r="D49" s="328" t="s">
        <v>73</v>
      </c>
      <c r="E49" s="328" t="s">
        <v>76</v>
      </c>
      <c r="F49" s="343">
        <v>13</v>
      </c>
      <c r="G49" s="345" t="s">
        <v>77</v>
      </c>
      <c r="H49" s="345" t="s">
        <v>4</v>
      </c>
      <c r="I49" s="344" t="s">
        <v>17</v>
      </c>
      <c r="J49" s="344" t="s">
        <v>18</v>
      </c>
      <c r="K49" s="344">
        <v>75</v>
      </c>
      <c r="L49" s="344" t="s">
        <v>80</v>
      </c>
      <c r="M49" s="199">
        <v>19133</v>
      </c>
      <c r="N49" s="183"/>
      <c r="O49" s="199">
        <f t="shared" si="5"/>
        <v>19133</v>
      </c>
      <c r="P49" s="184"/>
      <c r="Q49" s="104"/>
      <c r="R49" s="195" t="str">
        <f t="shared" si="0"/>
        <v>-</v>
      </c>
      <c r="S49" s="132"/>
      <c r="T49" s="197" t="str">
        <f t="shared" si="1"/>
        <v/>
      </c>
      <c r="U49" s="119"/>
      <c r="V49" s="121" t="str">
        <f t="shared" si="2"/>
        <v/>
      </c>
      <c r="W49" s="119"/>
      <c r="X49" s="122"/>
      <c r="Y49" s="133"/>
      <c r="Z49" s="120" t="str">
        <f t="shared" si="3"/>
        <v/>
      </c>
      <c r="AA49" s="134"/>
      <c r="AB49" s="116" t="str">
        <f t="shared" si="4"/>
        <v/>
      </c>
      <c r="AD49" s="9"/>
    </row>
    <row r="50" spans="1:31" x14ac:dyDescent="0.2">
      <c r="A50" s="341"/>
      <c r="B50" s="341">
        <v>555707</v>
      </c>
      <c r="C50" s="342" t="s">
        <v>83</v>
      </c>
      <c r="D50" s="328" t="s">
        <v>216</v>
      </c>
      <c r="E50" s="328" t="s">
        <v>75</v>
      </c>
      <c r="F50" s="343">
        <v>255</v>
      </c>
      <c r="G50" s="345" t="s">
        <v>78</v>
      </c>
      <c r="H50" s="345" t="s">
        <v>4</v>
      </c>
      <c r="I50" s="344" t="s">
        <v>20</v>
      </c>
      <c r="J50" s="344" t="s">
        <v>20</v>
      </c>
      <c r="K50" s="344">
        <v>69</v>
      </c>
      <c r="L50" s="344" t="s">
        <v>79</v>
      </c>
      <c r="M50" s="199">
        <v>15068</v>
      </c>
      <c r="N50" s="183"/>
      <c r="O50" s="199">
        <f t="shared" si="5"/>
        <v>15068</v>
      </c>
      <c r="P50" s="184"/>
      <c r="Q50" s="103"/>
      <c r="R50" s="195" t="str">
        <f t="shared" si="0"/>
        <v>-</v>
      </c>
      <c r="S50" s="119"/>
      <c r="T50" s="197" t="str">
        <f t="shared" si="1"/>
        <v/>
      </c>
      <c r="U50" s="119"/>
      <c r="V50" s="121" t="str">
        <f t="shared" si="2"/>
        <v/>
      </c>
      <c r="W50" s="119"/>
      <c r="X50" s="122"/>
      <c r="Y50" s="123"/>
      <c r="Z50" s="120" t="str">
        <f t="shared" si="3"/>
        <v/>
      </c>
      <c r="AA50" s="118"/>
      <c r="AB50" s="116" t="str">
        <f t="shared" si="4"/>
        <v/>
      </c>
      <c r="AD50" s="9"/>
    </row>
    <row r="51" spans="1:31" x14ac:dyDescent="0.2">
      <c r="A51" s="341"/>
      <c r="B51" s="341">
        <v>570425</v>
      </c>
      <c r="C51" s="342" t="s">
        <v>516</v>
      </c>
      <c r="D51" s="328" t="s">
        <v>216</v>
      </c>
      <c r="E51" s="328" t="s">
        <v>75</v>
      </c>
      <c r="F51" s="343">
        <v>275</v>
      </c>
      <c r="G51" s="345" t="s">
        <v>78</v>
      </c>
      <c r="H51" s="345" t="s">
        <v>4</v>
      </c>
      <c r="I51" s="344" t="s">
        <v>19</v>
      </c>
      <c r="J51" s="344" t="s">
        <v>20</v>
      </c>
      <c r="K51" s="344">
        <v>71</v>
      </c>
      <c r="L51" s="344" t="s">
        <v>80</v>
      </c>
      <c r="M51" s="199">
        <v>15068</v>
      </c>
      <c r="N51" s="183"/>
      <c r="O51" s="199">
        <f t="shared" si="5"/>
        <v>15068</v>
      </c>
      <c r="P51" s="184"/>
      <c r="Q51" s="103"/>
      <c r="R51" s="195" t="str">
        <f t="shared" si="0"/>
        <v>-</v>
      </c>
      <c r="S51" s="119"/>
      <c r="T51" s="197" t="str">
        <f t="shared" si="1"/>
        <v/>
      </c>
      <c r="U51" s="119"/>
      <c r="V51" s="121" t="str">
        <f t="shared" si="2"/>
        <v/>
      </c>
      <c r="W51" s="119"/>
      <c r="X51" s="122"/>
      <c r="Y51" s="123"/>
      <c r="Z51" s="120" t="str">
        <f t="shared" si="3"/>
        <v/>
      </c>
      <c r="AA51" s="118"/>
      <c r="AB51" s="116" t="str">
        <f t="shared" si="4"/>
        <v/>
      </c>
      <c r="AD51" s="9"/>
    </row>
    <row r="52" spans="1:31" x14ac:dyDescent="0.2">
      <c r="A52" s="341"/>
      <c r="B52" s="341">
        <v>568142</v>
      </c>
      <c r="C52" s="342" t="s">
        <v>517</v>
      </c>
      <c r="D52" s="328" t="s">
        <v>216</v>
      </c>
      <c r="E52" s="328" t="s">
        <v>76</v>
      </c>
      <c r="F52" s="343">
        <v>275</v>
      </c>
      <c r="G52" s="345" t="s">
        <v>78</v>
      </c>
      <c r="H52" s="345" t="s">
        <v>4</v>
      </c>
      <c r="I52" s="344" t="s">
        <v>19</v>
      </c>
      <c r="J52" s="344" t="s">
        <v>20</v>
      </c>
      <c r="K52" s="344">
        <v>78</v>
      </c>
      <c r="L52" s="344" t="s">
        <v>81</v>
      </c>
      <c r="M52" s="199">
        <v>15529</v>
      </c>
      <c r="N52" s="183"/>
      <c r="O52" s="199">
        <f t="shared" si="5"/>
        <v>15529</v>
      </c>
      <c r="P52" s="184"/>
      <c r="Q52" s="103"/>
      <c r="R52" s="195" t="str">
        <f t="shared" si="0"/>
        <v>-</v>
      </c>
      <c r="S52" s="119"/>
      <c r="T52" s="197" t="str">
        <f t="shared" si="1"/>
        <v/>
      </c>
      <c r="U52" s="119"/>
      <c r="V52" s="121" t="str">
        <f t="shared" si="2"/>
        <v/>
      </c>
      <c r="W52" s="119"/>
      <c r="X52" s="122"/>
      <c r="Y52" s="123"/>
      <c r="Z52" s="120" t="str">
        <f t="shared" si="3"/>
        <v/>
      </c>
      <c r="AA52" s="118"/>
      <c r="AB52" s="116" t="str">
        <f t="shared" si="4"/>
        <v/>
      </c>
      <c r="AD52" s="9"/>
    </row>
    <row r="53" spans="1:31" x14ac:dyDescent="0.2">
      <c r="A53" s="341"/>
      <c r="B53" s="341">
        <v>568972</v>
      </c>
      <c r="C53" s="342" t="s">
        <v>518</v>
      </c>
      <c r="D53" s="328" t="s">
        <v>219</v>
      </c>
      <c r="E53" s="328" t="s">
        <v>75</v>
      </c>
      <c r="F53" s="343">
        <v>275</v>
      </c>
      <c r="G53" s="345" t="s">
        <v>78</v>
      </c>
      <c r="H53" s="345" t="s">
        <v>4</v>
      </c>
      <c r="I53" s="344" t="s">
        <v>19</v>
      </c>
      <c r="J53" s="344" t="s">
        <v>20</v>
      </c>
      <c r="K53" s="344">
        <v>71</v>
      </c>
      <c r="L53" s="344" t="s">
        <v>79</v>
      </c>
      <c r="M53" s="199">
        <v>17643</v>
      </c>
      <c r="N53" s="183"/>
      <c r="O53" s="199">
        <f t="shared" si="5"/>
        <v>17643</v>
      </c>
      <c r="P53" s="184"/>
      <c r="Q53" s="103"/>
      <c r="R53" s="195" t="str">
        <f t="shared" si="0"/>
        <v>-</v>
      </c>
      <c r="S53" s="119"/>
      <c r="T53" s="197" t="str">
        <f t="shared" si="1"/>
        <v/>
      </c>
      <c r="U53" s="119"/>
      <c r="V53" s="121" t="str">
        <f t="shared" si="2"/>
        <v/>
      </c>
      <c r="W53" s="119"/>
      <c r="X53" s="122"/>
      <c r="Y53" s="123"/>
      <c r="Z53" s="120" t="str">
        <f t="shared" si="3"/>
        <v/>
      </c>
      <c r="AA53" s="118"/>
      <c r="AB53" s="116" t="str">
        <f t="shared" si="4"/>
        <v/>
      </c>
      <c r="AD53" s="9"/>
    </row>
    <row r="54" spans="1:31" s="9" customFormat="1" x14ac:dyDescent="0.2">
      <c r="A54" s="341"/>
      <c r="B54" s="341">
        <v>569391</v>
      </c>
      <c r="C54" s="342" t="s">
        <v>661</v>
      </c>
      <c r="D54" s="328" t="s">
        <v>219</v>
      </c>
      <c r="E54" s="328" t="s">
        <v>75</v>
      </c>
      <c r="F54" s="343">
        <v>275</v>
      </c>
      <c r="G54" s="345" t="s">
        <v>78</v>
      </c>
      <c r="H54" s="345" t="s">
        <v>4</v>
      </c>
      <c r="I54" s="344" t="s">
        <v>17</v>
      </c>
      <c r="J54" s="344" t="s">
        <v>20</v>
      </c>
      <c r="K54" s="344">
        <v>71</v>
      </c>
      <c r="L54" s="344" t="s">
        <v>79</v>
      </c>
      <c r="M54" s="199">
        <v>16477</v>
      </c>
      <c r="N54" s="183"/>
      <c r="O54" s="199">
        <f t="shared" si="5"/>
        <v>16477</v>
      </c>
      <c r="P54" s="184"/>
      <c r="Q54" s="103"/>
      <c r="R54" s="195" t="str">
        <f t="shared" si="0"/>
        <v>-</v>
      </c>
      <c r="S54" s="119"/>
      <c r="T54" s="197" t="str">
        <f t="shared" si="1"/>
        <v/>
      </c>
      <c r="U54" s="119"/>
      <c r="V54" s="121" t="str">
        <f t="shared" si="2"/>
        <v/>
      </c>
      <c r="W54" s="119"/>
      <c r="X54" s="122"/>
      <c r="Y54" s="123"/>
      <c r="Z54" s="120" t="str">
        <f t="shared" si="3"/>
        <v/>
      </c>
      <c r="AA54" s="118"/>
      <c r="AB54" s="116" t="str">
        <f t="shared" si="4"/>
        <v/>
      </c>
      <c r="AC54"/>
      <c r="AE54"/>
    </row>
    <row r="55" spans="1:31" x14ac:dyDescent="0.2">
      <c r="A55" s="341"/>
      <c r="B55" s="341">
        <v>567633</v>
      </c>
      <c r="C55" s="342" t="s">
        <v>84</v>
      </c>
      <c r="D55" s="328" t="s">
        <v>219</v>
      </c>
      <c r="E55" s="328" t="s">
        <v>76</v>
      </c>
      <c r="F55" s="343">
        <v>275</v>
      </c>
      <c r="G55" s="345" t="s">
        <v>78</v>
      </c>
      <c r="H55" s="345" t="s">
        <v>4</v>
      </c>
      <c r="I55" s="344" t="s">
        <v>17</v>
      </c>
      <c r="J55" s="344" t="s">
        <v>20</v>
      </c>
      <c r="K55" s="344">
        <v>71</v>
      </c>
      <c r="L55" s="344" t="s">
        <v>79</v>
      </c>
      <c r="M55" s="199">
        <v>16965</v>
      </c>
      <c r="N55" s="183"/>
      <c r="O55" s="199">
        <f t="shared" si="5"/>
        <v>16965</v>
      </c>
      <c r="P55" s="184"/>
      <c r="Q55" s="103"/>
      <c r="R55" s="195" t="str">
        <f t="shared" si="0"/>
        <v>-</v>
      </c>
      <c r="S55" s="119"/>
      <c r="T55" s="197" t="str">
        <f t="shared" si="1"/>
        <v/>
      </c>
      <c r="U55" s="119"/>
      <c r="V55" s="121" t="str">
        <f t="shared" si="2"/>
        <v/>
      </c>
      <c r="W55" s="119"/>
      <c r="X55" s="122"/>
      <c r="Y55" s="123"/>
      <c r="Z55" s="120" t="str">
        <f t="shared" si="3"/>
        <v/>
      </c>
      <c r="AA55" s="118"/>
      <c r="AB55" s="116" t="str">
        <f t="shared" si="4"/>
        <v/>
      </c>
      <c r="AD55" s="9"/>
    </row>
    <row r="56" spans="1:31" x14ac:dyDescent="0.2">
      <c r="A56" s="341"/>
      <c r="B56" s="341">
        <v>570408</v>
      </c>
      <c r="C56" s="342" t="s">
        <v>519</v>
      </c>
      <c r="D56" s="328" t="s">
        <v>216</v>
      </c>
      <c r="E56" s="328" t="s">
        <v>75</v>
      </c>
      <c r="F56" s="343">
        <v>295</v>
      </c>
      <c r="G56" s="345" t="s">
        <v>229</v>
      </c>
      <c r="H56" s="345" t="s">
        <v>4</v>
      </c>
      <c r="I56" s="344" t="s">
        <v>20</v>
      </c>
      <c r="J56" s="344" t="s">
        <v>18</v>
      </c>
      <c r="K56" s="344">
        <v>71</v>
      </c>
      <c r="L56" s="344" t="s">
        <v>80</v>
      </c>
      <c r="M56" s="199">
        <v>17073</v>
      </c>
      <c r="N56" s="183"/>
      <c r="O56" s="199">
        <f t="shared" si="5"/>
        <v>17073</v>
      </c>
      <c r="P56" s="184"/>
      <c r="Q56" s="103"/>
      <c r="R56" s="195" t="str">
        <f t="shared" si="0"/>
        <v>-</v>
      </c>
      <c r="S56" s="119"/>
      <c r="T56" s="197" t="str">
        <f t="shared" si="1"/>
        <v/>
      </c>
      <c r="U56" s="119"/>
      <c r="V56" s="121" t="str">
        <f t="shared" si="2"/>
        <v/>
      </c>
      <c r="W56" s="119"/>
      <c r="X56" s="122"/>
      <c r="Y56" s="123"/>
      <c r="Z56" s="120" t="str">
        <f t="shared" si="3"/>
        <v/>
      </c>
      <c r="AA56" s="118"/>
      <c r="AB56" s="116" t="str">
        <f t="shared" si="4"/>
        <v/>
      </c>
      <c r="AD56" s="9"/>
    </row>
    <row r="57" spans="1:31" x14ac:dyDescent="0.2">
      <c r="A57" s="341"/>
      <c r="B57" s="341">
        <v>565212</v>
      </c>
      <c r="C57" s="342" t="s">
        <v>520</v>
      </c>
      <c r="D57" s="328" t="s">
        <v>216</v>
      </c>
      <c r="E57" s="328" t="s">
        <v>76</v>
      </c>
      <c r="F57" s="343">
        <v>295</v>
      </c>
      <c r="G57" s="345" t="s">
        <v>229</v>
      </c>
      <c r="H57" s="345" t="s">
        <v>4</v>
      </c>
      <c r="I57" s="344" t="s">
        <v>19</v>
      </c>
      <c r="J57" s="344" t="s">
        <v>20</v>
      </c>
      <c r="K57" s="344">
        <v>78</v>
      </c>
      <c r="L57" s="344" t="s">
        <v>81</v>
      </c>
      <c r="M57" s="199">
        <v>17588</v>
      </c>
      <c r="N57" s="183"/>
      <c r="O57" s="199">
        <f t="shared" si="5"/>
        <v>17588</v>
      </c>
      <c r="P57" s="184"/>
      <c r="Q57" s="103"/>
      <c r="R57" s="195" t="str">
        <f t="shared" si="0"/>
        <v>-</v>
      </c>
      <c r="S57" s="119"/>
      <c r="T57" s="197" t="str">
        <f t="shared" si="1"/>
        <v/>
      </c>
      <c r="U57" s="119"/>
      <c r="V57" s="121" t="str">
        <f t="shared" si="2"/>
        <v/>
      </c>
      <c r="W57" s="119"/>
      <c r="X57" s="122"/>
      <c r="Y57" s="123"/>
      <c r="Z57" s="120" t="str">
        <f t="shared" si="3"/>
        <v/>
      </c>
      <c r="AA57" s="118"/>
      <c r="AB57" s="116" t="str">
        <f t="shared" si="4"/>
        <v/>
      </c>
      <c r="AD57" s="9"/>
    </row>
    <row r="58" spans="1:31" x14ac:dyDescent="0.2">
      <c r="A58" s="341"/>
      <c r="B58" s="341">
        <v>570372</v>
      </c>
      <c r="C58" s="342" t="s">
        <v>521</v>
      </c>
      <c r="D58" s="328" t="s">
        <v>216</v>
      </c>
      <c r="E58" s="328" t="s">
        <v>75</v>
      </c>
      <c r="F58" s="343">
        <v>295</v>
      </c>
      <c r="G58" s="345" t="s">
        <v>230</v>
      </c>
      <c r="H58" s="345" t="s">
        <v>4</v>
      </c>
      <c r="I58" s="344" t="s">
        <v>19</v>
      </c>
      <c r="J58" s="344" t="s">
        <v>20</v>
      </c>
      <c r="K58" s="344">
        <v>72</v>
      </c>
      <c r="L58" s="344" t="s">
        <v>80</v>
      </c>
      <c r="M58" s="199">
        <v>16857</v>
      </c>
      <c r="N58" s="183"/>
      <c r="O58" s="199">
        <f t="shared" si="5"/>
        <v>16857</v>
      </c>
      <c r="P58" s="184"/>
      <c r="Q58" s="103"/>
      <c r="R58" s="195" t="str">
        <f t="shared" si="0"/>
        <v>-</v>
      </c>
      <c r="S58" s="119"/>
      <c r="T58" s="197" t="str">
        <f t="shared" si="1"/>
        <v/>
      </c>
      <c r="U58" s="119"/>
      <c r="V58" s="121" t="str">
        <f t="shared" si="2"/>
        <v/>
      </c>
      <c r="W58" s="119"/>
      <c r="X58" s="122"/>
      <c r="Y58" s="123"/>
      <c r="Z58" s="120" t="str">
        <f t="shared" si="3"/>
        <v/>
      </c>
      <c r="AA58" s="118"/>
      <c r="AB58" s="116" t="str">
        <f t="shared" si="4"/>
        <v/>
      </c>
      <c r="AD58" s="9"/>
    </row>
    <row r="59" spans="1:31" x14ac:dyDescent="0.2">
      <c r="A59" s="341"/>
      <c r="B59" s="341">
        <v>567399</v>
      </c>
      <c r="C59" s="342" t="s">
        <v>522</v>
      </c>
      <c r="D59" s="328" t="s">
        <v>216</v>
      </c>
      <c r="E59" s="328" t="s">
        <v>76</v>
      </c>
      <c r="F59" s="343">
        <v>295</v>
      </c>
      <c r="G59" s="345" t="s">
        <v>230</v>
      </c>
      <c r="H59" s="345" t="s">
        <v>4</v>
      </c>
      <c r="I59" s="344" t="s">
        <v>19</v>
      </c>
      <c r="J59" s="344" t="s">
        <v>20</v>
      </c>
      <c r="K59" s="344">
        <v>78</v>
      </c>
      <c r="L59" s="344" t="s">
        <v>81</v>
      </c>
      <c r="M59" s="199">
        <v>17290</v>
      </c>
      <c r="N59" s="183"/>
      <c r="O59" s="199">
        <f t="shared" si="5"/>
        <v>17290</v>
      </c>
      <c r="P59" s="184"/>
      <c r="Q59" s="103"/>
      <c r="R59" s="195" t="str">
        <f t="shared" si="0"/>
        <v>-</v>
      </c>
      <c r="S59" s="119"/>
      <c r="T59" s="197" t="str">
        <f t="shared" si="1"/>
        <v/>
      </c>
      <c r="U59" s="119"/>
      <c r="V59" s="121" t="str">
        <f t="shared" si="2"/>
        <v/>
      </c>
      <c r="W59" s="119"/>
      <c r="X59" s="122"/>
      <c r="Y59" s="123"/>
      <c r="Z59" s="120" t="str">
        <f t="shared" si="3"/>
        <v/>
      </c>
      <c r="AA59" s="118"/>
      <c r="AB59" s="116" t="str">
        <f t="shared" si="4"/>
        <v/>
      </c>
      <c r="AD59" s="9"/>
    </row>
    <row r="60" spans="1:31" x14ac:dyDescent="0.2">
      <c r="A60" s="341"/>
      <c r="B60" s="341">
        <v>568210</v>
      </c>
      <c r="C60" s="342" t="s">
        <v>523</v>
      </c>
      <c r="D60" s="328" t="s">
        <v>218</v>
      </c>
      <c r="E60" s="328" t="s">
        <v>75</v>
      </c>
      <c r="F60" s="343">
        <v>295</v>
      </c>
      <c r="G60" s="345" t="s">
        <v>230</v>
      </c>
      <c r="H60" s="345" t="s">
        <v>4</v>
      </c>
      <c r="I60" s="344" t="s">
        <v>19</v>
      </c>
      <c r="J60" s="344" t="s">
        <v>18</v>
      </c>
      <c r="K60" s="344">
        <v>72</v>
      </c>
      <c r="L60" s="344" t="s">
        <v>80</v>
      </c>
      <c r="M60" s="199">
        <v>17073</v>
      </c>
      <c r="N60" s="183"/>
      <c r="O60" s="199">
        <f t="shared" si="5"/>
        <v>17073</v>
      </c>
      <c r="P60" s="184"/>
      <c r="Q60" s="103"/>
      <c r="R60" s="195" t="str">
        <f t="shared" si="0"/>
        <v>-</v>
      </c>
      <c r="S60" s="119"/>
      <c r="T60" s="197" t="str">
        <f t="shared" si="1"/>
        <v/>
      </c>
      <c r="U60" s="119"/>
      <c r="V60" s="121" t="str">
        <f t="shared" si="2"/>
        <v/>
      </c>
      <c r="W60" s="119"/>
      <c r="X60" s="122"/>
      <c r="Y60" s="123"/>
      <c r="Z60" s="120" t="str">
        <f t="shared" si="3"/>
        <v/>
      </c>
      <c r="AA60" s="118"/>
      <c r="AB60" s="116" t="str">
        <f t="shared" si="4"/>
        <v/>
      </c>
      <c r="AD60" s="9"/>
    </row>
    <row r="61" spans="1:31" x14ac:dyDescent="0.2">
      <c r="A61" s="341"/>
      <c r="B61" s="341">
        <v>568184</v>
      </c>
      <c r="C61" s="342" t="s">
        <v>524</v>
      </c>
      <c r="D61" s="328" t="s">
        <v>218</v>
      </c>
      <c r="E61" s="328" t="s">
        <v>76</v>
      </c>
      <c r="F61" s="343">
        <v>295</v>
      </c>
      <c r="G61" s="345" t="s">
        <v>230</v>
      </c>
      <c r="H61" s="345" t="s">
        <v>4</v>
      </c>
      <c r="I61" s="344" t="s">
        <v>17</v>
      </c>
      <c r="J61" s="344" t="s">
        <v>20</v>
      </c>
      <c r="K61" s="344">
        <v>74</v>
      </c>
      <c r="L61" s="344" t="s">
        <v>80</v>
      </c>
      <c r="M61" s="199">
        <v>17588</v>
      </c>
      <c r="N61" s="183"/>
      <c r="O61" s="199">
        <f t="shared" si="5"/>
        <v>17588</v>
      </c>
      <c r="P61" s="184"/>
      <c r="Q61" s="103"/>
      <c r="R61" s="195" t="str">
        <f t="shared" si="0"/>
        <v>-</v>
      </c>
      <c r="S61" s="119"/>
      <c r="T61" s="197" t="str">
        <f t="shared" si="1"/>
        <v/>
      </c>
      <c r="U61" s="119"/>
      <c r="V61" s="121" t="str">
        <f t="shared" si="2"/>
        <v/>
      </c>
      <c r="W61" s="119"/>
      <c r="X61" s="122"/>
      <c r="Y61" s="123"/>
      <c r="Z61" s="120" t="str">
        <f t="shared" si="3"/>
        <v/>
      </c>
      <c r="AA61" s="118"/>
      <c r="AB61" s="116" t="str">
        <f t="shared" si="4"/>
        <v/>
      </c>
      <c r="AD61" s="9"/>
    </row>
    <row r="62" spans="1:31" x14ac:dyDescent="0.2">
      <c r="A62" s="341"/>
      <c r="B62" s="341">
        <v>570382</v>
      </c>
      <c r="C62" s="342" t="s">
        <v>525</v>
      </c>
      <c r="D62" s="328" t="s">
        <v>216</v>
      </c>
      <c r="E62" s="328" t="s">
        <v>75</v>
      </c>
      <c r="F62" s="343">
        <v>315</v>
      </c>
      <c r="G62" s="345" t="s">
        <v>229</v>
      </c>
      <c r="H62" s="345" t="s">
        <v>4</v>
      </c>
      <c r="I62" s="344" t="s">
        <v>20</v>
      </c>
      <c r="J62" s="344" t="s">
        <v>20</v>
      </c>
      <c r="K62" s="344">
        <v>71</v>
      </c>
      <c r="L62" s="344" t="s">
        <v>80</v>
      </c>
      <c r="M62" s="199">
        <v>18537</v>
      </c>
      <c r="N62" s="183"/>
      <c r="O62" s="199">
        <f t="shared" si="5"/>
        <v>18537</v>
      </c>
      <c r="P62" s="184"/>
      <c r="Q62" s="103"/>
      <c r="R62" s="195" t="str">
        <f t="shared" si="0"/>
        <v>-</v>
      </c>
      <c r="S62" s="119"/>
      <c r="T62" s="197" t="str">
        <f t="shared" si="1"/>
        <v/>
      </c>
      <c r="U62" s="119"/>
      <c r="V62" s="121" t="str">
        <f t="shared" si="2"/>
        <v/>
      </c>
      <c r="W62" s="119"/>
      <c r="X62" s="122"/>
      <c r="Y62" s="123"/>
      <c r="Z62" s="120" t="str">
        <f t="shared" si="3"/>
        <v/>
      </c>
      <c r="AA62" s="118"/>
      <c r="AB62" s="116" t="str">
        <f t="shared" si="4"/>
        <v/>
      </c>
      <c r="AD62" s="9"/>
    </row>
    <row r="63" spans="1:31" x14ac:dyDescent="0.2">
      <c r="A63" s="341"/>
      <c r="B63" s="341">
        <v>565214</v>
      </c>
      <c r="C63" s="342" t="s">
        <v>526</v>
      </c>
      <c r="D63" s="328" t="s">
        <v>216</v>
      </c>
      <c r="E63" s="328" t="s">
        <v>76</v>
      </c>
      <c r="F63" s="343">
        <v>315</v>
      </c>
      <c r="G63" s="345" t="s">
        <v>229</v>
      </c>
      <c r="H63" s="345" t="s">
        <v>4</v>
      </c>
      <c r="I63" s="344" t="s">
        <v>17</v>
      </c>
      <c r="J63" s="344" t="s">
        <v>19</v>
      </c>
      <c r="K63" s="344">
        <v>77</v>
      </c>
      <c r="L63" s="344" t="s">
        <v>81</v>
      </c>
      <c r="M63" s="199">
        <v>19079</v>
      </c>
      <c r="N63" s="183"/>
      <c r="O63" s="199">
        <f t="shared" si="5"/>
        <v>19079</v>
      </c>
      <c r="P63" s="184"/>
      <c r="Q63" s="152"/>
      <c r="R63" s="195" t="str">
        <f t="shared" si="0"/>
        <v>-</v>
      </c>
      <c r="S63" s="152"/>
      <c r="T63" s="197" t="str">
        <f t="shared" si="1"/>
        <v/>
      </c>
      <c r="U63" s="148"/>
      <c r="V63" s="121" t="str">
        <f t="shared" si="2"/>
        <v/>
      </c>
      <c r="W63" s="148"/>
      <c r="X63" s="149"/>
      <c r="Y63" s="153"/>
      <c r="Z63" s="120" t="str">
        <f t="shared" si="3"/>
        <v/>
      </c>
      <c r="AA63" s="10"/>
      <c r="AB63" s="116" t="str">
        <f t="shared" si="4"/>
        <v/>
      </c>
      <c r="AD63" s="9"/>
    </row>
    <row r="64" spans="1:31" x14ac:dyDescent="0.2">
      <c r="A64" s="341"/>
      <c r="B64" s="341">
        <v>566592</v>
      </c>
      <c r="C64" s="342" t="s">
        <v>527</v>
      </c>
      <c r="D64" s="328" t="s">
        <v>219</v>
      </c>
      <c r="E64" s="328" t="s">
        <v>75</v>
      </c>
      <c r="F64" s="343">
        <v>315</v>
      </c>
      <c r="G64" s="345" t="s">
        <v>229</v>
      </c>
      <c r="H64" s="345" t="s">
        <v>4</v>
      </c>
      <c r="I64" s="344" t="s">
        <v>19</v>
      </c>
      <c r="J64" s="344" t="s">
        <v>20</v>
      </c>
      <c r="K64" s="344">
        <v>71</v>
      </c>
      <c r="L64" s="344" t="s">
        <v>80</v>
      </c>
      <c r="M64" s="199">
        <v>20651</v>
      </c>
      <c r="N64" s="183"/>
      <c r="O64" s="199">
        <f t="shared" si="5"/>
        <v>20651</v>
      </c>
      <c r="P64" s="184"/>
      <c r="Q64" s="103"/>
      <c r="R64" s="195" t="str">
        <f t="shared" si="0"/>
        <v>-</v>
      </c>
      <c r="S64" s="119"/>
      <c r="T64" s="197" t="str">
        <f t="shared" si="1"/>
        <v/>
      </c>
      <c r="U64" s="119"/>
      <c r="V64" s="121" t="str">
        <f t="shared" si="2"/>
        <v/>
      </c>
      <c r="W64" s="119"/>
      <c r="X64" s="122"/>
      <c r="Y64" s="123"/>
      <c r="Z64" s="120" t="str">
        <f t="shared" si="3"/>
        <v/>
      </c>
      <c r="AA64" s="118"/>
      <c r="AB64" s="116" t="str">
        <f t="shared" si="4"/>
        <v/>
      </c>
      <c r="AD64" s="9"/>
    </row>
    <row r="65" spans="1:30" x14ac:dyDescent="0.2">
      <c r="A65" s="341"/>
      <c r="B65" s="341">
        <v>570380</v>
      </c>
      <c r="C65" s="342" t="s">
        <v>528</v>
      </c>
      <c r="D65" s="328" t="s">
        <v>216</v>
      </c>
      <c r="E65" s="328" t="s">
        <v>75</v>
      </c>
      <c r="F65" s="343">
        <v>315</v>
      </c>
      <c r="G65" s="345" t="s">
        <v>78</v>
      </c>
      <c r="H65" s="345" t="s">
        <v>4</v>
      </c>
      <c r="I65" s="344" t="s">
        <v>20</v>
      </c>
      <c r="J65" s="344" t="s">
        <v>18</v>
      </c>
      <c r="K65" s="344">
        <v>72</v>
      </c>
      <c r="L65" s="344" t="s">
        <v>80</v>
      </c>
      <c r="M65" s="199">
        <v>16965</v>
      </c>
      <c r="N65" s="183"/>
      <c r="O65" s="199">
        <f t="shared" si="5"/>
        <v>16965</v>
      </c>
      <c r="P65" s="184"/>
      <c r="Q65" s="103"/>
      <c r="R65" s="195" t="str">
        <f t="shared" si="0"/>
        <v>-</v>
      </c>
      <c r="S65" s="119"/>
      <c r="T65" s="197" t="str">
        <f t="shared" si="1"/>
        <v/>
      </c>
      <c r="U65" s="119"/>
      <c r="V65" s="121" t="str">
        <f t="shared" si="2"/>
        <v/>
      </c>
      <c r="W65" s="119"/>
      <c r="X65" s="122"/>
      <c r="Y65" s="123"/>
      <c r="Z65" s="120" t="str">
        <f t="shared" si="3"/>
        <v/>
      </c>
      <c r="AA65" s="118"/>
      <c r="AB65" s="116" t="str">
        <f t="shared" si="4"/>
        <v/>
      </c>
      <c r="AD65" s="9"/>
    </row>
    <row r="66" spans="1:30" x14ac:dyDescent="0.2">
      <c r="A66" s="341"/>
      <c r="B66" s="341">
        <v>567410</v>
      </c>
      <c r="C66" s="342" t="s">
        <v>529</v>
      </c>
      <c r="D66" s="328" t="s">
        <v>216</v>
      </c>
      <c r="E66" s="328" t="s">
        <v>76</v>
      </c>
      <c r="F66" s="343">
        <v>315</v>
      </c>
      <c r="G66" s="345" t="s">
        <v>78</v>
      </c>
      <c r="H66" s="345" t="s">
        <v>4</v>
      </c>
      <c r="I66" s="344" t="s">
        <v>19</v>
      </c>
      <c r="J66" s="344" t="s">
        <v>20</v>
      </c>
      <c r="K66" s="344">
        <v>78</v>
      </c>
      <c r="L66" s="344" t="s">
        <v>81</v>
      </c>
      <c r="M66" s="199">
        <v>17290</v>
      </c>
      <c r="N66" s="183"/>
      <c r="O66" s="199">
        <f t="shared" si="5"/>
        <v>17290</v>
      </c>
      <c r="P66" s="184"/>
      <c r="Q66" s="147"/>
      <c r="R66" s="195" t="str">
        <f t="shared" si="0"/>
        <v>-</v>
      </c>
      <c r="S66" s="148"/>
      <c r="T66" s="197" t="str">
        <f t="shared" si="1"/>
        <v/>
      </c>
      <c r="U66" s="148"/>
      <c r="V66" s="121" t="str">
        <f t="shared" si="2"/>
        <v/>
      </c>
      <c r="W66" s="148"/>
      <c r="X66" s="149"/>
      <c r="Y66" s="150"/>
      <c r="Z66" s="120" t="str">
        <f t="shared" si="3"/>
        <v/>
      </c>
      <c r="AA66" s="151"/>
      <c r="AB66" s="116" t="str">
        <f t="shared" si="4"/>
        <v/>
      </c>
      <c r="AD66" s="9"/>
    </row>
    <row r="67" spans="1:30" x14ac:dyDescent="0.2">
      <c r="A67" s="341"/>
      <c r="B67" s="341">
        <v>568212</v>
      </c>
      <c r="C67" s="342" t="s">
        <v>530</v>
      </c>
      <c r="D67" s="328" t="s">
        <v>218</v>
      </c>
      <c r="E67" s="328" t="s">
        <v>75</v>
      </c>
      <c r="F67" s="343">
        <v>315</v>
      </c>
      <c r="G67" s="345" t="s">
        <v>78</v>
      </c>
      <c r="H67" s="345" t="s">
        <v>4</v>
      </c>
      <c r="I67" s="344" t="s">
        <v>20</v>
      </c>
      <c r="J67" s="344" t="s">
        <v>18</v>
      </c>
      <c r="K67" s="344">
        <v>72</v>
      </c>
      <c r="L67" s="344" t="s">
        <v>80</v>
      </c>
      <c r="M67" s="199">
        <v>17372</v>
      </c>
      <c r="N67" s="183"/>
      <c r="O67" s="199">
        <f t="shared" si="5"/>
        <v>17372</v>
      </c>
      <c r="P67" s="184"/>
      <c r="Q67" s="103"/>
      <c r="R67" s="195" t="str">
        <f t="shared" si="0"/>
        <v>-</v>
      </c>
      <c r="S67" s="119"/>
      <c r="T67" s="197" t="str">
        <f t="shared" si="1"/>
        <v/>
      </c>
      <c r="U67" s="119"/>
      <c r="V67" s="121" t="str">
        <f t="shared" si="2"/>
        <v/>
      </c>
      <c r="W67" s="119"/>
      <c r="X67" s="122"/>
      <c r="Y67" s="123"/>
      <c r="Z67" s="120" t="str">
        <f t="shared" si="3"/>
        <v/>
      </c>
      <c r="AA67" s="118"/>
      <c r="AB67" s="116" t="str">
        <f t="shared" si="4"/>
        <v/>
      </c>
      <c r="AD67" s="9"/>
    </row>
    <row r="68" spans="1:30" x14ac:dyDescent="0.2">
      <c r="A68" s="341"/>
      <c r="B68" s="341">
        <v>568186</v>
      </c>
      <c r="C68" s="342" t="s">
        <v>531</v>
      </c>
      <c r="D68" s="328" t="s">
        <v>218</v>
      </c>
      <c r="E68" s="328" t="s">
        <v>76</v>
      </c>
      <c r="F68" s="343">
        <v>315</v>
      </c>
      <c r="G68" s="345" t="s">
        <v>78</v>
      </c>
      <c r="H68" s="345" t="s">
        <v>4</v>
      </c>
      <c r="I68" s="344" t="s">
        <v>19</v>
      </c>
      <c r="J68" s="344" t="s">
        <v>18</v>
      </c>
      <c r="K68" s="344">
        <v>73</v>
      </c>
      <c r="L68" s="344" t="s">
        <v>79</v>
      </c>
      <c r="M68" s="199">
        <v>17859</v>
      </c>
      <c r="N68" s="183"/>
      <c r="O68" s="199">
        <f t="shared" si="5"/>
        <v>17859</v>
      </c>
      <c r="P68" s="184"/>
      <c r="Q68" s="103"/>
      <c r="R68" s="195" t="str">
        <f t="shared" si="0"/>
        <v>-</v>
      </c>
      <c r="S68" s="119"/>
      <c r="T68" s="197" t="str">
        <f t="shared" si="1"/>
        <v/>
      </c>
      <c r="U68" s="119"/>
      <c r="V68" s="121" t="str">
        <f t="shared" si="2"/>
        <v/>
      </c>
      <c r="W68" s="119"/>
      <c r="X68" s="122"/>
      <c r="Y68" s="123"/>
      <c r="Z68" s="120" t="str">
        <f t="shared" si="3"/>
        <v/>
      </c>
      <c r="AA68" s="118"/>
      <c r="AB68" s="116" t="str">
        <f t="shared" si="4"/>
        <v/>
      </c>
      <c r="AD68" s="9"/>
    </row>
    <row r="69" spans="1:30" x14ac:dyDescent="0.2">
      <c r="A69" s="341"/>
      <c r="B69" s="341">
        <v>570311</v>
      </c>
      <c r="C69" s="342" t="s">
        <v>532</v>
      </c>
      <c r="D69" s="328" t="s">
        <v>216</v>
      </c>
      <c r="E69" s="328" t="s">
        <v>75</v>
      </c>
      <c r="F69" s="343">
        <v>315</v>
      </c>
      <c r="G69" s="345" t="s">
        <v>230</v>
      </c>
      <c r="H69" s="345" t="s">
        <v>4</v>
      </c>
      <c r="I69" s="344" t="s">
        <v>20</v>
      </c>
      <c r="J69" s="344" t="s">
        <v>18</v>
      </c>
      <c r="K69" s="344">
        <v>72</v>
      </c>
      <c r="L69" s="344" t="s">
        <v>80</v>
      </c>
      <c r="M69" s="199">
        <v>17426</v>
      </c>
      <c r="N69" s="183"/>
      <c r="O69" s="199">
        <f t="shared" si="5"/>
        <v>17426</v>
      </c>
      <c r="P69" s="184"/>
      <c r="Q69" s="103"/>
      <c r="R69" s="195" t="str">
        <f t="shared" si="0"/>
        <v>-</v>
      </c>
      <c r="S69" s="119"/>
      <c r="T69" s="197" t="str">
        <f t="shared" si="1"/>
        <v/>
      </c>
      <c r="U69" s="119"/>
      <c r="V69" s="121" t="str">
        <f t="shared" si="2"/>
        <v/>
      </c>
      <c r="W69" s="119"/>
      <c r="X69" s="122"/>
      <c r="Y69" s="123"/>
      <c r="Z69" s="120" t="str">
        <f t="shared" si="3"/>
        <v/>
      </c>
      <c r="AA69" s="118"/>
      <c r="AB69" s="116" t="str">
        <f t="shared" si="4"/>
        <v/>
      </c>
      <c r="AD69" s="9"/>
    </row>
    <row r="70" spans="1:30" x14ac:dyDescent="0.2">
      <c r="A70" s="341"/>
      <c r="B70" s="341">
        <v>567411</v>
      </c>
      <c r="C70" s="342" t="s">
        <v>533</v>
      </c>
      <c r="D70" s="328" t="s">
        <v>216</v>
      </c>
      <c r="E70" s="328" t="s">
        <v>76</v>
      </c>
      <c r="F70" s="343">
        <v>315</v>
      </c>
      <c r="G70" s="345" t="s">
        <v>230</v>
      </c>
      <c r="H70" s="345" t="s">
        <v>4</v>
      </c>
      <c r="I70" s="344" t="s">
        <v>19</v>
      </c>
      <c r="J70" s="344" t="s">
        <v>20</v>
      </c>
      <c r="K70" s="344">
        <v>78</v>
      </c>
      <c r="L70" s="344" t="s">
        <v>81</v>
      </c>
      <c r="M70" s="199">
        <v>17859</v>
      </c>
      <c r="N70" s="183"/>
      <c r="O70" s="199">
        <f t="shared" si="5"/>
        <v>17859</v>
      </c>
      <c r="P70" s="184"/>
      <c r="Q70" s="103"/>
      <c r="R70" s="195" t="str">
        <f t="shared" si="0"/>
        <v>-</v>
      </c>
      <c r="S70" s="119"/>
      <c r="T70" s="197" t="str">
        <f t="shared" si="1"/>
        <v/>
      </c>
      <c r="U70" s="119"/>
      <c r="V70" s="121" t="str">
        <f t="shared" si="2"/>
        <v/>
      </c>
      <c r="W70" s="119"/>
      <c r="X70" s="122"/>
      <c r="Y70" s="123"/>
      <c r="Z70" s="120" t="str">
        <f t="shared" si="3"/>
        <v/>
      </c>
      <c r="AA70" s="118"/>
      <c r="AB70" s="116" t="str">
        <f t="shared" si="4"/>
        <v/>
      </c>
      <c r="AD70" s="9"/>
    </row>
    <row r="71" spans="1:30" x14ac:dyDescent="0.2">
      <c r="A71" s="341"/>
      <c r="B71" s="341">
        <v>568216</v>
      </c>
      <c r="C71" s="342" t="s">
        <v>534</v>
      </c>
      <c r="D71" s="328" t="s">
        <v>218</v>
      </c>
      <c r="E71" s="328" t="s">
        <v>75</v>
      </c>
      <c r="F71" s="343">
        <v>315</v>
      </c>
      <c r="G71" s="345" t="s">
        <v>230</v>
      </c>
      <c r="H71" s="345" t="s">
        <v>4</v>
      </c>
      <c r="I71" s="344" t="s">
        <v>20</v>
      </c>
      <c r="J71" s="344" t="s">
        <v>18</v>
      </c>
      <c r="K71" s="344">
        <v>73</v>
      </c>
      <c r="L71" s="344" t="s">
        <v>80</v>
      </c>
      <c r="M71" s="199">
        <v>17859</v>
      </c>
      <c r="N71" s="183"/>
      <c r="O71" s="199">
        <f t="shared" si="5"/>
        <v>17859</v>
      </c>
      <c r="P71" s="184"/>
      <c r="Q71" s="103"/>
      <c r="R71" s="195" t="str">
        <f t="shared" si="0"/>
        <v>-</v>
      </c>
      <c r="S71" s="119"/>
      <c r="T71" s="197" t="str">
        <f t="shared" si="1"/>
        <v/>
      </c>
      <c r="U71" s="119"/>
      <c r="V71" s="121" t="str">
        <f t="shared" si="2"/>
        <v/>
      </c>
      <c r="W71" s="119"/>
      <c r="X71" s="122"/>
      <c r="Y71" s="123"/>
      <c r="Z71" s="120" t="str">
        <f t="shared" si="3"/>
        <v/>
      </c>
      <c r="AA71" s="118"/>
      <c r="AB71" s="116" t="str">
        <f t="shared" si="4"/>
        <v/>
      </c>
      <c r="AD71" s="9"/>
    </row>
    <row r="72" spans="1:30" x14ac:dyDescent="0.2">
      <c r="A72" s="341"/>
      <c r="B72" s="341">
        <v>568188</v>
      </c>
      <c r="C72" s="342" t="s">
        <v>535</v>
      </c>
      <c r="D72" s="328" t="s">
        <v>218</v>
      </c>
      <c r="E72" s="328" t="s">
        <v>76</v>
      </c>
      <c r="F72" s="343">
        <v>315</v>
      </c>
      <c r="G72" s="345" t="s">
        <v>230</v>
      </c>
      <c r="H72" s="345" t="s">
        <v>4</v>
      </c>
      <c r="I72" s="344" t="s">
        <v>19</v>
      </c>
      <c r="J72" s="344" t="s">
        <v>18</v>
      </c>
      <c r="K72" s="344">
        <v>74</v>
      </c>
      <c r="L72" s="344" t="s">
        <v>80</v>
      </c>
      <c r="M72" s="199">
        <v>18428</v>
      </c>
      <c r="N72" s="183"/>
      <c r="O72" s="199">
        <f t="shared" si="5"/>
        <v>18428</v>
      </c>
      <c r="P72" s="184"/>
      <c r="Q72" s="103"/>
      <c r="R72" s="195" t="str">
        <f t="shared" si="0"/>
        <v>-</v>
      </c>
      <c r="S72" s="119"/>
      <c r="T72" s="197" t="str">
        <f t="shared" si="1"/>
        <v/>
      </c>
      <c r="U72" s="119"/>
      <c r="V72" s="121" t="str">
        <f t="shared" si="2"/>
        <v/>
      </c>
      <c r="W72" s="119"/>
      <c r="X72" s="122"/>
      <c r="Y72" s="123"/>
      <c r="Z72" s="120" t="str">
        <f t="shared" si="3"/>
        <v/>
      </c>
      <c r="AA72" s="118"/>
      <c r="AB72" s="116" t="str">
        <f t="shared" si="4"/>
        <v/>
      </c>
      <c r="AD72" s="9"/>
    </row>
    <row r="73" spans="1:30" x14ac:dyDescent="0.2">
      <c r="A73" s="341"/>
      <c r="B73" s="341">
        <v>560670</v>
      </c>
      <c r="C73" s="342" t="s">
        <v>536</v>
      </c>
      <c r="D73" s="328" t="s">
        <v>220</v>
      </c>
      <c r="E73" s="328" t="s">
        <v>75</v>
      </c>
      <c r="F73" s="343">
        <v>315</v>
      </c>
      <c r="G73" s="345" t="s">
        <v>230</v>
      </c>
      <c r="H73" s="345" t="s">
        <v>4</v>
      </c>
      <c r="I73" s="344" t="s">
        <v>19</v>
      </c>
      <c r="J73" s="344" t="s">
        <v>18</v>
      </c>
      <c r="K73" s="344">
        <v>69</v>
      </c>
      <c r="L73" s="344" t="s">
        <v>79</v>
      </c>
      <c r="M73" s="199">
        <v>18239</v>
      </c>
      <c r="N73" s="183"/>
      <c r="O73" s="199">
        <f t="shared" si="5"/>
        <v>18239</v>
      </c>
      <c r="P73" s="184"/>
      <c r="Q73" s="103"/>
      <c r="R73" s="195" t="str">
        <f t="shared" ref="R73:R77" si="6">IF(ISBLANK(R$8),IF(ISBLANK(T$8),IF(ISBLANK(V$8),"-",O73+V$8),(O73*(1+T$8))),((M73)*(1-R$8)))</f>
        <v>-</v>
      </c>
      <c r="S73" s="119"/>
      <c r="T73" s="197" t="str">
        <f t="shared" si="1"/>
        <v/>
      </c>
      <c r="U73" s="119"/>
      <c r="V73" s="121" t="str">
        <f t="shared" si="2"/>
        <v/>
      </c>
      <c r="W73" s="119"/>
      <c r="X73" s="122"/>
      <c r="Y73" s="123"/>
      <c r="Z73" s="120" t="str">
        <f t="shared" si="3"/>
        <v/>
      </c>
      <c r="AA73" s="118"/>
      <c r="AB73" s="116" t="str">
        <f t="shared" si="4"/>
        <v/>
      </c>
      <c r="AD73" s="9"/>
    </row>
    <row r="74" spans="1:30" x14ac:dyDescent="0.2">
      <c r="A74" s="341"/>
      <c r="B74" s="341">
        <v>560676</v>
      </c>
      <c r="C74" s="342" t="s">
        <v>537</v>
      </c>
      <c r="D74" s="328" t="s">
        <v>220</v>
      </c>
      <c r="E74" s="328" t="s">
        <v>76</v>
      </c>
      <c r="F74" s="343">
        <v>315</v>
      </c>
      <c r="G74" s="345" t="s">
        <v>230</v>
      </c>
      <c r="H74" s="345" t="s">
        <v>4</v>
      </c>
      <c r="I74" s="344" t="s">
        <v>19</v>
      </c>
      <c r="J74" s="344" t="s">
        <v>18</v>
      </c>
      <c r="K74" s="344">
        <v>74</v>
      </c>
      <c r="L74" s="344" t="s">
        <v>81</v>
      </c>
      <c r="M74" s="199">
        <v>18754</v>
      </c>
      <c r="N74" s="183"/>
      <c r="O74" s="199">
        <f t="shared" si="5"/>
        <v>18754</v>
      </c>
      <c r="P74" s="184"/>
      <c r="Q74" s="103"/>
      <c r="R74" s="195" t="str">
        <f t="shared" si="6"/>
        <v>-</v>
      </c>
      <c r="S74" s="119"/>
      <c r="T74" s="197" t="str">
        <f t="shared" ref="T74:T77" si="7">IFERROR(R74-O74,"")</f>
        <v/>
      </c>
      <c r="U74" s="119"/>
      <c r="V74" s="121" t="str">
        <f t="shared" ref="V74:V77" si="8">IFERROR(T74/R74,"")</f>
        <v/>
      </c>
      <c r="W74" s="119"/>
      <c r="X74" s="122"/>
      <c r="Y74" s="123"/>
      <c r="Z74" s="120" t="str">
        <f t="shared" ref="Z74:Z77" si="9">IFERROR(X74*T74,"")</f>
        <v/>
      </c>
      <c r="AA74" s="118"/>
      <c r="AB74" s="116" t="str">
        <f t="shared" ref="AB74:AB77" si="10">IFERROR(X74*R74,"")</f>
        <v/>
      </c>
      <c r="AD74" s="9"/>
    </row>
    <row r="75" spans="1:30" x14ac:dyDescent="0.2">
      <c r="A75" s="341"/>
      <c r="B75" s="341">
        <v>570376</v>
      </c>
      <c r="C75" s="342" t="s">
        <v>538</v>
      </c>
      <c r="D75" s="328" t="s">
        <v>216</v>
      </c>
      <c r="E75" s="328" t="s">
        <v>75</v>
      </c>
      <c r="F75" s="343">
        <v>385</v>
      </c>
      <c r="G75" s="345" t="s">
        <v>226</v>
      </c>
      <c r="H75" s="345" t="s">
        <v>4</v>
      </c>
      <c r="I75" s="344" t="s">
        <v>18</v>
      </c>
      <c r="J75" s="344" t="s">
        <v>18</v>
      </c>
      <c r="K75" s="344">
        <v>71</v>
      </c>
      <c r="L75" s="344" t="s">
        <v>80</v>
      </c>
      <c r="M75" s="199">
        <v>19025</v>
      </c>
      <c r="N75" s="183"/>
      <c r="O75" s="199">
        <f t="shared" ref="O75:O82" si="11">M75*(1-$O$12)</f>
        <v>19025</v>
      </c>
      <c r="P75" s="184"/>
      <c r="Q75" s="103"/>
      <c r="R75" s="195" t="str">
        <f t="shared" si="6"/>
        <v>-</v>
      </c>
      <c r="S75" s="175"/>
      <c r="T75" s="197" t="str">
        <f t="shared" si="7"/>
        <v/>
      </c>
      <c r="U75" s="148"/>
      <c r="V75" s="121" t="str">
        <f t="shared" si="8"/>
        <v/>
      </c>
      <c r="W75" s="148"/>
      <c r="X75" s="122"/>
      <c r="Y75" s="177"/>
      <c r="Z75" s="120" t="str">
        <f t="shared" si="9"/>
        <v/>
      </c>
      <c r="AA75" s="151"/>
      <c r="AB75" s="116" t="str">
        <f t="shared" si="10"/>
        <v/>
      </c>
      <c r="AD75" s="9"/>
    </row>
    <row r="76" spans="1:30" x14ac:dyDescent="0.2">
      <c r="A76" s="341"/>
      <c r="B76" s="341">
        <v>570216</v>
      </c>
      <c r="C76" s="342" t="s">
        <v>539</v>
      </c>
      <c r="D76" s="328" t="s">
        <v>216</v>
      </c>
      <c r="E76" s="328" t="s">
        <v>74</v>
      </c>
      <c r="F76" s="343">
        <v>385</v>
      </c>
      <c r="G76" s="345" t="s">
        <v>226</v>
      </c>
      <c r="H76" s="345" t="s">
        <v>4</v>
      </c>
      <c r="I76" s="344" t="s">
        <v>18</v>
      </c>
      <c r="J76" s="344" t="s">
        <v>18</v>
      </c>
      <c r="K76" s="344">
        <v>70</v>
      </c>
      <c r="L76" s="344" t="s">
        <v>79</v>
      </c>
      <c r="M76" s="199">
        <v>17859</v>
      </c>
      <c r="N76" s="183"/>
      <c r="O76" s="199">
        <f t="shared" si="11"/>
        <v>17859</v>
      </c>
      <c r="P76" s="184"/>
      <c r="Q76" s="103"/>
      <c r="R76" s="195" t="str">
        <f t="shared" si="6"/>
        <v>-</v>
      </c>
      <c r="S76" s="175"/>
      <c r="T76" s="197" t="str">
        <f t="shared" si="7"/>
        <v/>
      </c>
      <c r="U76" s="148"/>
      <c r="V76" s="121" t="str">
        <f t="shared" si="8"/>
        <v/>
      </c>
      <c r="W76" s="148"/>
      <c r="X76" s="122"/>
      <c r="Y76" s="177"/>
      <c r="Z76" s="120" t="str">
        <f t="shared" si="9"/>
        <v/>
      </c>
      <c r="AA76" s="151"/>
      <c r="AB76" s="116" t="str">
        <f t="shared" si="10"/>
        <v/>
      </c>
      <c r="AD76" s="9"/>
    </row>
    <row r="77" spans="1:30" x14ac:dyDescent="0.2">
      <c r="A77" s="341"/>
      <c r="B77" s="341">
        <v>570370</v>
      </c>
      <c r="C77" s="342" t="s">
        <v>540</v>
      </c>
      <c r="D77" s="328" t="s">
        <v>216</v>
      </c>
      <c r="E77" s="328" t="s">
        <v>75</v>
      </c>
      <c r="F77" s="343">
        <v>385</v>
      </c>
      <c r="G77" s="345" t="s">
        <v>223</v>
      </c>
      <c r="H77" s="345" t="s">
        <v>4</v>
      </c>
      <c r="I77" s="344" t="s">
        <v>20</v>
      </c>
      <c r="J77" s="344" t="s">
        <v>18</v>
      </c>
      <c r="K77" s="344">
        <v>72</v>
      </c>
      <c r="L77" s="344" t="s">
        <v>80</v>
      </c>
      <c r="M77" s="199">
        <v>18320</v>
      </c>
      <c r="N77" s="183"/>
      <c r="O77" s="199">
        <f t="shared" si="11"/>
        <v>18320</v>
      </c>
      <c r="P77" s="184"/>
      <c r="Q77" s="103"/>
      <c r="R77" s="195" t="str">
        <f t="shared" si="6"/>
        <v>-</v>
      </c>
      <c r="S77" s="175"/>
      <c r="T77" s="197" t="str">
        <f t="shared" si="7"/>
        <v/>
      </c>
      <c r="U77" s="148"/>
      <c r="V77" s="121" t="str">
        <f t="shared" si="8"/>
        <v/>
      </c>
      <c r="W77" s="148"/>
      <c r="X77" s="122"/>
      <c r="Y77" s="177"/>
      <c r="Z77" s="120" t="str">
        <f t="shared" si="9"/>
        <v/>
      </c>
      <c r="AA77" s="151"/>
      <c r="AB77" s="116" t="str">
        <f t="shared" si="10"/>
        <v/>
      </c>
      <c r="AD77" s="9"/>
    </row>
    <row r="78" spans="1:30" x14ac:dyDescent="0.2">
      <c r="A78" s="341"/>
      <c r="B78" s="341">
        <v>570217</v>
      </c>
      <c r="C78" s="342" t="s">
        <v>541</v>
      </c>
      <c r="D78" s="328" t="s">
        <v>216</v>
      </c>
      <c r="E78" s="328" t="s">
        <v>74</v>
      </c>
      <c r="F78" s="343">
        <v>385</v>
      </c>
      <c r="G78" s="345" t="s">
        <v>223</v>
      </c>
      <c r="H78" s="345" t="s">
        <v>4</v>
      </c>
      <c r="I78" s="344" t="s">
        <v>20</v>
      </c>
      <c r="J78" s="344" t="s">
        <v>18</v>
      </c>
      <c r="K78" s="344">
        <v>71</v>
      </c>
      <c r="L78" s="344" t="s">
        <v>80</v>
      </c>
      <c r="M78" s="199">
        <v>16640</v>
      </c>
      <c r="N78" s="183"/>
      <c r="O78" s="199">
        <f t="shared" si="11"/>
        <v>16640</v>
      </c>
      <c r="P78" s="184"/>
      <c r="Q78" s="103"/>
      <c r="R78" s="195" t="str">
        <f t="shared" ref="R78:R82" si="12">IF(ISBLANK(R$8),IF(ISBLANK(T$8),IF(ISBLANK(V$8),"-",O78+V$8),(O78*(1+T$8))),((M78)*(1-R$8)))</f>
        <v>-</v>
      </c>
      <c r="S78" s="175"/>
      <c r="T78" s="197" t="str">
        <f t="shared" ref="T78:T82" si="13">IFERROR(R78-O78,"")</f>
        <v/>
      </c>
      <c r="U78" s="148"/>
      <c r="V78" s="121" t="str">
        <f t="shared" ref="V78:V82" si="14">IFERROR(T78/R78,"")</f>
        <v/>
      </c>
      <c r="W78" s="148"/>
      <c r="X78" s="122"/>
      <c r="Y78" s="177"/>
      <c r="Z78" s="120" t="str">
        <f t="shared" ref="Z78:Z82" si="15">IFERROR(X78*T78,"")</f>
        <v/>
      </c>
      <c r="AA78" s="151"/>
      <c r="AB78" s="116"/>
      <c r="AD78" s="9"/>
    </row>
    <row r="79" spans="1:30" x14ac:dyDescent="0.2">
      <c r="A79" s="341"/>
      <c r="B79" s="341">
        <v>568218</v>
      </c>
      <c r="C79" s="342" t="s">
        <v>542</v>
      </c>
      <c r="D79" s="328" t="s">
        <v>218</v>
      </c>
      <c r="E79" s="328" t="s">
        <v>75</v>
      </c>
      <c r="F79" s="343">
        <v>385</v>
      </c>
      <c r="G79" s="345" t="s">
        <v>223</v>
      </c>
      <c r="H79" s="345" t="s">
        <v>4</v>
      </c>
      <c r="I79" s="344" t="s">
        <v>20</v>
      </c>
      <c r="J79" s="344" t="s">
        <v>18</v>
      </c>
      <c r="K79" s="344">
        <v>74</v>
      </c>
      <c r="L79" s="344" t="s">
        <v>80</v>
      </c>
      <c r="M79" s="199">
        <v>18076</v>
      </c>
      <c r="N79" s="183"/>
      <c r="O79" s="199">
        <f t="shared" si="11"/>
        <v>18076</v>
      </c>
      <c r="P79" s="184"/>
      <c r="Q79" s="103"/>
      <c r="R79" s="195" t="str">
        <f t="shared" si="12"/>
        <v>-</v>
      </c>
      <c r="S79" s="175"/>
      <c r="T79" s="197" t="str">
        <f t="shared" si="13"/>
        <v/>
      </c>
      <c r="U79" s="148"/>
      <c r="V79" s="121" t="str">
        <f t="shared" si="14"/>
        <v/>
      </c>
      <c r="W79" s="148"/>
      <c r="X79" s="122"/>
      <c r="Y79" s="177"/>
      <c r="Z79" s="120" t="str">
        <f t="shared" si="15"/>
        <v/>
      </c>
      <c r="AA79" s="151"/>
      <c r="AB79" s="116"/>
      <c r="AD79" s="9"/>
    </row>
    <row r="80" spans="1:30" x14ac:dyDescent="0.2">
      <c r="A80" s="341"/>
      <c r="B80" s="341">
        <v>560674</v>
      </c>
      <c r="C80" s="342" t="s">
        <v>543</v>
      </c>
      <c r="D80" s="328" t="s">
        <v>220</v>
      </c>
      <c r="E80" s="328" t="s">
        <v>75</v>
      </c>
      <c r="F80" s="343">
        <v>385</v>
      </c>
      <c r="G80" s="345" t="s">
        <v>223</v>
      </c>
      <c r="H80" s="345" t="s">
        <v>4</v>
      </c>
      <c r="I80" s="344" t="s">
        <v>20</v>
      </c>
      <c r="J80" s="344" t="s">
        <v>18</v>
      </c>
      <c r="K80" s="344">
        <v>69</v>
      </c>
      <c r="L80" s="344" t="s">
        <v>79</v>
      </c>
      <c r="M80" s="199">
        <v>18076</v>
      </c>
      <c r="N80" s="183"/>
      <c r="O80" s="199">
        <f t="shared" si="11"/>
        <v>18076</v>
      </c>
      <c r="P80" s="184"/>
      <c r="Q80" s="103"/>
      <c r="R80" s="195" t="str">
        <f t="shared" si="12"/>
        <v>-</v>
      </c>
      <c r="S80" s="175"/>
      <c r="T80" s="197" t="str">
        <f t="shared" si="13"/>
        <v/>
      </c>
      <c r="U80" s="148"/>
      <c r="V80" s="121" t="str">
        <f t="shared" si="14"/>
        <v/>
      </c>
      <c r="W80" s="148"/>
      <c r="X80" s="122"/>
      <c r="Y80" s="177"/>
      <c r="Z80" s="120" t="str">
        <f t="shared" si="15"/>
        <v/>
      </c>
      <c r="AA80" s="151"/>
      <c r="AB80" s="116"/>
      <c r="AD80" s="9"/>
    </row>
    <row r="81" spans="1:30" x14ac:dyDescent="0.2">
      <c r="A81" s="341"/>
      <c r="B81" s="341">
        <v>560521</v>
      </c>
      <c r="C81" s="342" t="s">
        <v>544</v>
      </c>
      <c r="D81" s="328" t="s">
        <v>220</v>
      </c>
      <c r="E81" s="328" t="s">
        <v>74</v>
      </c>
      <c r="F81" s="343">
        <v>385</v>
      </c>
      <c r="G81" s="345" t="s">
        <v>223</v>
      </c>
      <c r="H81" s="345" t="s">
        <v>4</v>
      </c>
      <c r="I81" s="344" t="s">
        <v>20</v>
      </c>
      <c r="J81" s="344" t="s">
        <v>18</v>
      </c>
      <c r="K81" s="344">
        <v>72</v>
      </c>
      <c r="L81" s="344" t="s">
        <v>80</v>
      </c>
      <c r="M81" s="199">
        <v>16965</v>
      </c>
      <c r="N81" s="183"/>
      <c r="O81" s="199">
        <f t="shared" si="11"/>
        <v>16965</v>
      </c>
      <c r="P81" s="184"/>
      <c r="Q81" s="103"/>
      <c r="R81" s="195" t="str">
        <f t="shared" si="12"/>
        <v>-</v>
      </c>
      <c r="S81" s="175"/>
      <c r="T81" s="197" t="str">
        <f t="shared" si="13"/>
        <v/>
      </c>
      <c r="U81" s="148"/>
      <c r="V81" s="121" t="str">
        <f t="shared" si="14"/>
        <v/>
      </c>
      <c r="W81" s="148"/>
      <c r="X81" s="122"/>
      <c r="Y81" s="177"/>
      <c r="Z81" s="120" t="str">
        <f t="shared" si="15"/>
        <v/>
      </c>
      <c r="AA81" s="151"/>
      <c r="AB81" s="116"/>
      <c r="AD81" s="9"/>
    </row>
    <row r="82" spans="1:30" ht="13.5" thickBot="1" x14ac:dyDescent="0.25">
      <c r="A82" s="346"/>
      <c r="B82" s="346">
        <v>555867</v>
      </c>
      <c r="C82" s="347" t="s">
        <v>545</v>
      </c>
      <c r="D82" s="336" t="s">
        <v>220</v>
      </c>
      <c r="E82" s="336" t="s">
        <v>74</v>
      </c>
      <c r="F82" s="348">
        <v>425</v>
      </c>
      <c r="G82" s="349" t="s">
        <v>223</v>
      </c>
      <c r="H82" s="349" t="s">
        <v>4</v>
      </c>
      <c r="I82" s="350" t="s">
        <v>20</v>
      </c>
      <c r="J82" s="350" t="s">
        <v>20</v>
      </c>
      <c r="K82" s="350">
        <v>71</v>
      </c>
      <c r="L82" s="350" t="s">
        <v>80</v>
      </c>
      <c r="M82" s="368">
        <v>23442</v>
      </c>
      <c r="N82" s="200"/>
      <c r="O82" s="200">
        <f t="shared" si="11"/>
        <v>23442</v>
      </c>
      <c r="P82" s="351"/>
      <c r="Q82" s="103"/>
      <c r="R82" s="196" t="str">
        <f t="shared" si="12"/>
        <v>-</v>
      </c>
      <c r="S82" s="176"/>
      <c r="T82" s="196" t="str">
        <f t="shared" si="13"/>
        <v/>
      </c>
      <c r="U82" s="119"/>
      <c r="V82" s="305" t="str">
        <f t="shared" si="14"/>
        <v/>
      </c>
      <c r="W82" s="119"/>
      <c r="X82" s="159"/>
      <c r="Y82" s="176"/>
      <c r="Z82" s="157" t="str">
        <f t="shared" si="15"/>
        <v/>
      </c>
      <c r="AA82" s="118"/>
      <c r="AB82" s="116"/>
      <c r="AD82" s="9"/>
    </row>
    <row r="83" spans="1:30" x14ac:dyDescent="0.2">
      <c r="M83" s="416"/>
    </row>
  </sheetData>
  <autoFilter ref="A13:AE82"/>
  <sortState ref="B14:AK81">
    <sortCondition ref="F14:F81"/>
  </sortState>
  <mergeCells count="1">
    <mergeCell ref="R2:X3"/>
  </mergeCells>
  <phoneticPr fontId="3" type="noConversion"/>
  <printOptions horizontalCentered="1"/>
  <pageMargins left="0.19685039370078741" right="0.19685039370078741" top="0.59055118110236227" bottom="0.78740157480314965" header="0.51181102362204722" footer="0.51181102362204722"/>
  <pageSetup paperSize="9" scale="45" fitToHeight="2" orientation="portrait" r:id="rId1"/>
  <headerFooter alignWithMargins="0">
    <oddHeader>&amp;CDUNLOP NÁKLADNÉ PNEUMATIKY&amp;R&amp;P/&amp;N</oddHeader>
    <oddFooter>&amp;CTento cenník vydal Goodyear Dunlop Tires Slovakia, s.r.o., Ivánska cesta 30/B, Bratislava v nadväznosti na ZMLUVU O NEVÝHRADNEJ DISTRIBÚCII uzatvorenej medzi GDTS a jeho zmluvnými partnermi.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showGridLines="0" zoomScale="80" zoomScaleNormal="80" workbookViewId="0">
      <pane ySplit="13" topLeftCell="A14" activePane="bottomLeft" state="frozen"/>
      <selection pane="bottomLeft" activeCell="O9" sqref="O9:O12"/>
    </sheetView>
  </sheetViews>
  <sheetFormatPr defaultRowHeight="12.75" x14ac:dyDescent="0.2"/>
  <cols>
    <col min="1" max="1" width="17.7109375" bestFit="1" customWidth="1"/>
    <col min="2" max="2" width="10.28515625" bestFit="1" customWidth="1"/>
    <col min="3" max="3" width="39.85546875" customWidth="1"/>
    <col min="4" max="4" width="18.7109375" customWidth="1"/>
    <col min="5" max="5" width="16.5703125" customWidth="1"/>
    <col min="6" max="6" width="7.5703125" style="11" customWidth="1"/>
    <col min="7" max="7" width="8.140625" style="11" customWidth="1"/>
    <col min="8" max="8" width="7.85546875" style="11" customWidth="1"/>
    <col min="10" max="12" width="8.7109375" customWidth="1"/>
    <col min="13" max="13" width="13.7109375" customWidth="1"/>
    <col min="14" max="14" width="12.28515625" customWidth="1"/>
    <col min="15" max="15" width="14" customWidth="1"/>
    <col min="16" max="16" width="11.7109375" style="3" customWidth="1"/>
    <col min="17" max="17" width="2.42578125" customWidth="1"/>
    <col min="18" max="18" width="13.7109375" customWidth="1"/>
    <col min="19" max="19" width="1" customWidth="1"/>
    <col min="20" max="20" width="14.42578125" customWidth="1"/>
    <col min="21" max="21" width="1.140625" customWidth="1"/>
    <col min="22" max="22" width="14.140625" customWidth="1"/>
    <col min="23" max="23" width="1.140625" customWidth="1"/>
    <col min="24" max="24" width="12.85546875" customWidth="1"/>
    <col min="25" max="25" width="1" customWidth="1"/>
    <col min="26" max="26" width="14.140625" bestFit="1" customWidth="1"/>
    <col min="27" max="27" width="1.7109375" customWidth="1"/>
    <col min="28" max="28" width="13.28515625" style="111" customWidth="1"/>
  </cols>
  <sheetData>
    <row r="1" spans="1:28" ht="13.5" thickBot="1" x14ac:dyDescent="0.25">
      <c r="A1" s="3"/>
      <c r="B1" s="3"/>
      <c r="C1" s="3"/>
      <c r="D1" s="3"/>
      <c r="E1" s="3"/>
      <c r="Q1" s="48"/>
      <c r="R1" s="49"/>
      <c r="S1" s="50"/>
      <c r="T1" s="51"/>
      <c r="U1" s="50"/>
      <c r="V1" s="50"/>
      <c r="W1" s="50"/>
      <c r="X1" s="52"/>
      <c r="Y1" s="52"/>
      <c r="Z1" s="53"/>
      <c r="AA1" s="54"/>
    </row>
    <row r="2" spans="1:28" ht="23.25" x14ac:dyDescent="0.35">
      <c r="A2" s="3"/>
      <c r="B2" s="3"/>
      <c r="C2" s="3"/>
      <c r="D2" s="3"/>
      <c r="E2" s="3"/>
      <c r="M2" s="2"/>
      <c r="N2" s="2"/>
      <c r="O2" s="5"/>
      <c r="P2" s="5"/>
      <c r="Q2" s="55"/>
      <c r="R2" s="418" t="s">
        <v>50</v>
      </c>
      <c r="S2" s="419"/>
      <c r="T2" s="419"/>
      <c r="U2" s="419"/>
      <c r="V2" s="419"/>
      <c r="W2" s="419"/>
      <c r="X2" s="420"/>
      <c r="Y2" s="61"/>
      <c r="Z2" s="56"/>
      <c r="AA2" s="57"/>
      <c r="AB2" s="112"/>
    </row>
    <row r="3" spans="1:28" ht="24" thickBot="1" x14ac:dyDescent="0.4">
      <c r="A3" s="3"/>
      <c r="B3" s="3"/>
      <c r="C3" s="3"/>
      <c r="D3" s="3"/>
      <c r="E3" s="3"/>
      <c r="M3" s="2"/>
      <c r="N3" s="2"/>
      <c r="O3" s="5"/>
      <c r="P3" s="5"/>
      <c r="Q3" s="55"/>
      <c r="R3" s="421"/>
      <c r="S3" s="422"/>
      <c r="T3" s="422"/>
      <c r="U3" s="422"/>
      <c r="V3" s="422"/>
      <c r="W3" s="422"/>
      <c r="X3" s="423"/>
      <c r="Y3" s="61"/>
      <c r="Z3" s="56"/>
      <c r="AA3" s="105"/>
      <c r="AB3" s="112"/>
    </row>
    <row r="4" spans="1:28" ht="24" thickBot="1" x14ac:dyDescent="0.4">
      <c r="A4" s="3"/>
      <c r="B4" s="3"/>
      <c r="C4" s="3"/>
      <c r="D4" s="3"/>
      <c r="E4" s="3"/>
      <c r="M4" s="2"/>
      <c r="N4" s="2"/>
      <c r="O4" s="6"/>
      <c r="P4" s="6"/>
      <c r="Q4" s="55"/>
      <c r="R4" s="58"/>
      <c r="S4" s="59"/>
      <c r="T4" s="60"/>
      <c r="U4" s="59"/>
      <c r="V4" s="59"/>
      <c r="W4" s="59"/>
      <c r="X4" s="61"/>
      <c r="Y4" s="61"/>
      <c r="Z4" s="56"/>
      <c r="AA4" s="54"/>
      <c r="AB4" s="112"/>
    </row>
    <row r="5" spans="1:28" ht="15.75" thickBot="1" x14ac:dyDescent="0.25">
      <c r="A5" s="3"/>
      <c r="B5" s="3"/>
      <c r="C5" s="3"/>
      <c r="D5" s="3"/>
      <c r="E5" s="3"/>
      <c r="M5" s="37"/>
      <c r="N5" s="37"/>
      <c r="O5" s="20"/>
      <c r="P5" s="20"/>
      <c r="Q5" s="55"/>
      <c r="R5" s="62" t="s">
        <v>48</v>
      </c>
      <c r="S5" s="63"/>
      <c r="T5" s="62" t="s">
        <v>11</v>
      </c>
      <c r="U5" s="63"/>
      <c r="V5" s="62" t="s">
        <v>12</v>
      </c>
      <c r="W5" s="64"/>
      <c r="X5" s="61"/>
      <c r="Y5" s="60"/>
      <c r="Z5" s="56"/>
    </row>
    <row r="6" spans="1:28" ht="13.5" thickBot="1" x14ac:dyDescent="0.25">
      <c r="M6" s="37"/>
      <c r="N6" s="20"/>
      <c r="O6" s="18"/>
      <c r="P6" s="18"/>
      <c r="Q6" s="55"/>
      <c r="R6" s="66" t="s">
        <v>10</v>
      </c>
      <c r="S6" s="59"/>
      <c r="T6" s="66" t="s">
        <v>14</v>
      </c>
      <c r="U6" s="59"/>
      <c r="V6" s="66" t="s">
        <v>13</v>
      </c>
      <c r="W6" s="67"/>
      <c r="X6" s="61"/>
      <c r="Y6" s="106"/>
      <c r="Z6" s="56"/>
    </row>
    <row r="7" spans="1:28" ht="13.5" thickBot="1" x14ac:dyDescent="0.25">
      <c r="M7" s="34"/>
      <c r="N7" s="34"/>
      <c r="O7" s="22"/>
      <c r="P7" s="22"/>
      <c r="Q7" s="68"/>
      <c r="R7" s="94" t="s">
        <v>49</v>
      </c>
      <c r="S7" s="95"/>
      <c r="T7" s="94" t="s">
        <v>49</v>
      </c>
      <c r="U7" s="95"/>
      <c r="V7" s="94" t="s">
        <v>49</v>
      </c>
      <c r="W7" s="68"/>
      <c r="X7" s="96" t="s">
        <v>51</v>
      </c>
      <c r="Y7" s="107"/>
      <c r="Z7" s="56"/>
    </row>
    <row r="8" spans="1:28" ht="15.75" thickBot="1" x14ac:dyDescent="0.3">
      <c r="A8" s="18"/>
      <c r="B8" s="18"/>
      <c r="C8" s="18" t="s">
        <v>53</v>
      </c>
      <c r="D8" s="3"/>
      <c r="E8" s="3"/>
      <c r="M8" s="34"/>
      <c r="N8" s="22"/>
      <c r="O8" s="22"/>
      <c r="P8" s="22"/>
      <c r="Q8" s="69"/>
      <c r="R8" s="70"/>
      <c r="S8" s="59"/>
      <c r="T8" s="71"/>
      <c r="U8" s="59"/>
      <c r="V8" s="72"/>
      <c r="W8" s="73"/>
      <c r="X8" s="110" t="e">
        <f>X9/AB11</f>
        <v>#DIV/0!</v>
      </c>
      <c r="Y8" s="106"/>
      <c r="Z8" s="56"/>
      <c r="AA8" s="74"/>
    </row>
    <row r="9" spans="1:28" ht="18" x14ac:dyDescent="0.25">
      <c r="A9" s="19"/>
      <c r="B9" s="19"/>
      <c r="C9" s="156" t="s">
        <v>361</v>
      </c>
      <c r="D9" s="8"/>
      <c r="E9" s="8"/>
      <c r="M9" s="42" t="s">
        <v>37</v>
      </c>
      <c r="N9" s="179"/>
      <c r="O9" s="451">
        <v>0</v>
      </c>
      <c r="P9" s="91"/>
      <c r="Q9" s="75"/>
      <c r="R9" s="76" t="s">
        <v>15</v>
      </c>
      <c r="S9" s="59"/>
      <c r="T9" s="77" t="s">
        <v>15</v>
      </c>
      <c r="U9" s="59"/>
      <c r="V9" s="171" t="s">
        <v>103</v>
      </c>
      <c r="W9" s="79"/>
      <c r="X9" s="102">
        <f>SUM(Z14:Z69)</f>
        <v>0</v>
      </c>
      <c r="Y9" s="61"/>
      <c r="Z9" s="80" t="s">
        <v>52</v>
      </c>
      <c r="AA9" s="81"/>
      <c r="AB9" s="113"/>
    </row>
    <row r="10" spans="1:28" ht="18" x14ac:dyDescent="0.25">
      <c r="A10" s="19"/>
      <c r="B10" s="19"/>
      <c r="C10" s="18" t="s">
        <v>683</v>
      </c>
      <c r="D10" s="8"/>
      <c r="E10" s="8"/>
      <c r="M10" s="43" t="s">
        <v>38</v>
      </c>
      <c r="N10" s="41"/>
      <c r="O10" s="452">
        <v>0</v>
      </c>
      <c r="P10" s="91"/>
      <c r="Q10" s="75"/>
      <c r="R10" s="76"/>
      <c r="S10" s="59"/>
      <c r="T10" s="77"/>
      <c r="U10" s="59"/>
      <c r="V10" s="78"/>
      <c r="W10" s="79"/>
      <c r="X10" s="102"/>
      <c r="Y10" s="61"/>
      <c r="Z10" s="80"/>
      <c r="AA10" s="81"/>
      <c r="AB10" s="113"/>
    </row>
    <row r="11" spans="1:28" ht="13.5" thickBot="1" x14ac:dyDescent="0.25">
      <c r="A11" s="17"/>
      <c r="B11" s="17"/>
      <c r="C11" s="17" t="s">
        <v>36</v>
      </c>
      <c r="D11" s="8"/>
      <c r="E11" s="8"/>
      <c r="M11" s="43" t="s">
        <v>55</v>
      </c>
      <c r="N11" s="41"/>
      <c r="O11" s="452">
        <v>0</v>
      </c>
      <c r="P11" s="92"/>
      <c r="Q11" s="82"/>
      <c r="R11" s="83"/>
      <c r="S11" s="84"/>
      <c r="T11" s="85"/>
      <c r="U11" s="84"/>
      <c r="V11" s="84"/>
      <c r="W11" s="84"/>
      <c r="X11" s="85"/>
      <c r="Y11" s="85"/>
      <c r="Z11" s="108"/>
      <c r="AA11" s="81"/>
      <c r="AB11" s="114">
        <f>SUM(AB14:AB69)</f>
        <v>0</v>
      </c>
    </row>
    <row r="12" spans="1:28" ht="13.5" thickBot="1" x14ac:dyDescent="0.25">
      <c r="A12" s="151"/>
      <c r="B12" s="151"/>
      <c r="D12" s="9"/>
      <c r="E12" s="9"/>
      <c r="M12" s="46" t="s">
        <v>39</v>
      </c>
      <c r="N12" s="47"/>
      <c r="O12" s="453">
        <f>SUM(O9:O11)</f>
        <v>0</v>
      </c>
      <c r="P12" s="93"/>
      <c r="Q12" s="86"/>
      <c r="R12" s="87"/>
      <c r="T12" s="65"/>
      <c r="W12" s="3"/>
      <c r="X12" s="65"/>
      <c r="Y12" s="65"/>
      <c r="Z12" s="23"/>
      <c r="AA12" s="81"/>
      <c r="AB12" s="113"/>
    </row>
    <row r="13" spans="1:28" s="1" customFormat="1" ht="38.25" x14ac:dyDescent="0.2">
      <c r="A13" s="321" t="s">
        <v>301</v>
      </c>
      <c r="B13" s="321" t="s">
        <v>7</v>
      </c>
      <c r="C13" s="139" t="s">
        <v>33</v>
      </c>
      <c r="D13" s="139" t="s">
        <v>34</v>
      </c>
      <c r="E13" s="139" t="s">
        <v>9</v>
      </c>
      <c r="F13" s="140" t="s">
        <v>23</v>
      </c>
      <c r="G13" s="140" t="s">
        <v>8</v>
      </c>
      <c r="H13" s="140" t="s">
        <v>24</v>
      </c>
      <c r="I13" s="129" t="s">
        <v>25</v>
      </c>
      <c r="J13" s="129" t="s">
        <v>26</v>
      </c>
      <c r="K13" s="129" t="s">
        <v>27</v>
      </c>
      <c r="L13" s="129"/>
      <c r="M13" s="117" t="s">
        <v>40</v>
      </c>
      <c r="N13" s="139" t="s">
        <v>41</v>
      </c>
      <c r="O13" s="130" t="s">
        <v>42</v>
      </c>
      <c r="P13" s="141" t="s">
        <v>16</v>
      </c>
      <c r="Q13" s="3"/>
      <c r="R13" s="90" t="s">
        <v>43</v>
      </c>
      <c r="S13" s="38"/>
      <c r="T13" s="90" t="s">
        <v>44</v>
      </c>
      <c r="U13" s="38"/>
      <c r="V13" s="90" t="s">
        <v>45</v>
      </c>
      <c r="W13" s="88"/>
      <c r="X13" s="90" t="s">
        <v>46</v>
      </c>
      <c r="Y13" s="89"/>
      <c r="Z13" s="90" t="s">
        <v>47</v>
      </c>
      <c r="AA13" s="109"/>
      <c r="AB13" s="115"/>
    </row>
    <row r="14" spans="1:28" s="9" customFormat="1" x14ac:dyDescent="0.2">
      <c r="A14" s="326"/>
      <c r="B14" s="326">
        <v>550418</v>
      </c>
      <c r="C14" s="352" t="s">
        <v>85</v>
      </c>
      <c r="D14" s="328" t="s">
        <v>216</v>
      </c>
      <c r="E14" s="328" t="s">
        <v>75</v>
      </c>
      <c r="F14" s="333">
        <v>9.5</v>
      </c>
      <c r="G14" s="333" t="s">
        <v>77</v>
      </c>
      <c r="H14" s="353" t="s">
        <v>222</v>
      </c>
      <c r="I14" s="333" t="s">
        <v>17</v>
      </c>
      <c r="J14" s="333" t="s">
        <v>20</v>
      </c>
      <c r="K14" s="333">
        <v>69</v>
      </c>
      <c r="L14" s="333" t="s">
        <v>79</v>
      </c>
      <c r="M14" s="354">
        <v>8158</v>
      </c>
      <c r="N14" s="355"/>
      <c r="O14" s="199">
        <f>M14*(1-$O$12)</f>
        <v>8158</v>
      </c>
      <c r="P14" s="161"/>
      <c r="Q14" s="103"/>
      <c r="R14" s="195" t="str">
        <f t="shared" ref="R14:R69" si="0">IF(ISBLANK(R$8),IF(ISBLANK(T$8),IF(ISBLANK(V$8),"-",O14+V$8),(O14*(1+T$8))),((M14)*(1-R$8)))</f>
        <v>-</v>
      </c>
      <c r="S14" s="119"/>
      <c r="T14" s="197" t="str">
        <f>IFERROR(R14-O14,"")</f>
        <v/>
      </c>
      <c r="U14" s="119"/>
      <c r="V14" s="121" t="str">
        <f>IFERROR(T14/R14,"")</f>
        <v/>
      </c>
      <c r="W14" s="119"/>
      <c r="X14" s="122"/>
      <c r="Y14" s="123"/>
      <c r="Z14" s="120" t="str">
        <f>IFERROR(X14*T14,"")</f>
        <v/>
      </c>
      <c r="AA14" s="118"/>
      <c r="AB14" s="116" t="str">
        <f>IFERROR(X14*R14,"")</f>
        <v/>
      </c>
    </row>
    <row r="15" spans="1:28" s="9" customFormat="1" x14ac:dyDescent="0.2">
      <c r="A15" s="326"/>
      <c r="B15" s="326">
        <v>551863</v>
      </c>
      <c r="C15" s="352" t="s">
        <v>546</v>
      </c>
      <c r="D15" s="328" t="s">
        <v>216</v>
      </c>
      <c r="E15" s="328" t="s">
        <v>76</v>
      </c>
      <c r="F15" s="333">
        <v>9.5</v>
      </c>
      <c r="G15" s="333" t="s">
        <v>77</v>
      </c>
      <c r="H15" s="353" t="s">
        <v>222</v>
      </c>
      <c r="I15" s="333" t="s">
        <v>22</v>
      </c>
      <c r="J15" s="333" t="s">
        <v>20</v>
      </c>
      <c r="K15" s="415">
        <v>72</v>
      </c>
      <c r="L15" s="415" t="s">
        <v>80</v>
      </c>
      <c r="M15" s="354">
        <v>8429</v>
      </c>
      <c r="N15" s="355"/>
      <c r="O15" s="199">
        <f t="shared" ref="O15:O73" si="1">M15*(1-$O$12)</f>
        <v>8429</v>
      </c>
      <c r="P15" s="161"/>
      <c r="Q15" s="103"/>
      <c r="R15" s="195" t="str">
        <f t="shared" si="0"/>
        <v>-</v>
      </c>
      <c r="S15" s="119"/>
      <c r="T15" s="197" t="str">
        <f t="shared" ref="T15:T69" si="2">IFERROR(R15-O15,"")</f>
        <v/>
      </c>
      <c r="U15" s="119"/>
      <c r="V15" s="121" t="str">
        <f t="shared" ref="V15:V69" si="3">IFERROR(T15/R15,"")</f>
        <v/>
      </c>
      <c r="W15" s="119"/>
      <c r="X15" s="122"/>
      <c r="Y15" s="123"/>
      <c r="Z15" s="120" t="str">
        <f t="shared" ref="Z15:Z69" si="4">IFERROR(X15*T15,"")</f>
        <v/>
      </c>
      <c r="AA15" s="118"/>
      <c r="AB15" s="116" t="str">
        <f t="shared" ref="AB15:AB69" si="5">IFERROR(X15*R15,"")</f>
        <v/>
      </c>
    </row>
    <row r="16" spans="1:28" s="9" customFormat="1" x14ac:dyDescent="0.2">
      <c r="A16" s="326"/>
      <c r="B16" s="326">
        <v>570491</v>
      </c>
      <c r="C16" s="352" t="s">
        <v>547</v>
      </c>
      <c r="D16" s="328" t="s">
        <v>216</v>
      </c>
      <c r="E16" s="328" t="s">
        <v>74</v>
      </c>
      <c r="F16" s="333">
        <v>9.5</v>
      </c>
      <c r="G16" s="333" t="s">
        <v>77</v>
      </c>
      <c r="H16" s="353" t="s">
        <v>222</v>
      </c>
      <c r="I16" s="333" t="s">
        <v>20</v>
      </c>
      <c r="J16" s="333" t="s">
        <v>18</v>
      </c>
      <c r="K16" s="415">
        <v>69</v>
      </c>
      <c r="L16" s="415" t="s">
        <v>79</v>
      </c>
      <c r="M16" s="354">
        <v>8049</v>
      </c>
      <c r="N16" s="355"/>
      <c r="O16" s="199">
        <f t="shared" si="1"/>
        <v>8049</v>
      </c>
      <c r="P16" s="161"/>
      <c r="Q16" s="103"/>
      <c r="R16" s="195" t="str">
        <f t="shared" si="0"/>
        <v>-</v>
      </c>
      <c r="S16" s="119"/>
      <c r="T16" s="197" t="str">
        <f t="shared" si="2"/>
        <v/>
      </c>
      <c r="U16" s="119"/>
      <c r="V16" s="121" t="str">
        <f t="shared" si="3"/>
        <v/>
      </c>
      <c r="W16" s="119"/>
      <c r="X16" s="122"/>
      <c r="Y16" s="123"/>
      <c r="Z16" s="120" t="str">
        <f t="shared" si="4"/>
        <v/>
      </c>
      <c r="AA16" s="118"/>
      <c r="AB16" s="116" t="str">
        <f t="shared" si="5"/>
        <v/>
      </c>
    </row>
    <row r="17" spans="1:28" s="9" customFormat="1" x14ac:dyDescent="0.2">
      <c r="A17" s="326"/>
      <c r="B17" s="326">
        <v>570416</v>
      </c>
      <c r="C17" s="352" t="s">
        <v>548</v>
      </c>
      <c r="D17" s="328" t="s">
        <v>216</v>
      </c>
      <c r="E17" s="328" t="s">
        <v>75</v>
      </c>
      <c r="F17" s="333">
        <v>205</v>
      </c>
      <c r="G17" s="333" t="s">
        <v>224</v>
      </c>
      <c r="H17" s="353" t="s">
        <v>222</v>
      </c>
      <c r="I17" s="333" t="s">
        <v>19</v>
      </c>
      <c r="J17" s="333" t="s">
        <v>20</v>
      </c>
      <c r="K17" s="415">
        <v>70</v>
      </c>
      <c r="L17" s="415" t="s">
        <v>79</v>
      </c>
      <c r="M17" s="354">
        <v>7046</v>
      </c>
      <c r="N17" s="355"/>
      <c r="O17" s="199">
        <f t="shared" si="1"/>
        <v>7046</v>
      </c>
      <c r="P17" s="161"/>
      <c r="Q17" s="103"/>
      <c r="R17" s="195" t="str">
        <f t="shared" si="0"/>
        <v>-</v>
      </c>
      <c r="S17" s="119"/>
      <c r="T17" s="197" t="str">
        <f t="shared" si="2"/>
        <v/>
      </c>
      <c r="U17" s="119"/>
      <c r="V17" s="121" t="str">
        <f t="shared" si="3"/>
        <v/>
      </c>
      <c r="W17" s="119"/>
      <c r="X17" s="122"/>
      <c r="Y17" s="123"/>
      <c r="Z17" s="120" t="str">
        <f t="shared" si="4"/>
        <v/>
      </c>
      <c r="AA17" s="118"/>
      <c r="AB17" s="116" t="str">
        <f t="shared" si="5"/>
        <v/>
      </c>
    </row>
    <row r="18" spans="1:28" s="9" customFormat="1" x14ac:dyDescent="0.2">
      <c r="A18" s="326"/>
      <c r="B18" s="326">
        <v>556152</v>
      </c>
      <c r="C18" s="352" t="s">
        <v>549</v>
      </c>
      <c r="D18" s="328" t="s">
        <v>216</v>
      </c>
      <c r="E18" s="328" t="s">
        <v>76</v>
      </c>
      <c r="F18" s="333">
        <v>205</v>
      </c>
      <c r="G18" s="333" t="s">
        <v>224</v>
      </c>
      <c r="H18" s="353" t="s">
        <v>222</v>
      </c>
      <c r="I18" s="333" t="s">
        <v>17</v>
      </c>
      <c r="J18" s="333" t="s">
        <v>20</v>
      </c>
      <c r="K18" s="415">
        <v>72</v>
      </c>
      <c r="L18" s="415" t="s">
        <v>80</v>
      </c>
      <c r="M18" s="354">
        <v>7263</v>
      </c>
      <c r="N18" s="355"/>
      <c r="O18" s="199">
        <f t="shared" si="1"/>
        <v>7263</v>
      </c>
      <c r="P18" s="161"/>
      <c r="Q18" s="103"/>
      <c r="R18" s="195" t="str">
        <f t="shared" si="0"/>
        <v>-</v>
      </c>
      <c r="S18" s="119"/>
      <c r="T18" s="197" t="str">
        <f t="shared" si="2"/>
        <v/>
      </c>
      <c r="U18" s="119"/>
      <c r="V18" s="121" t="str">
        <f t="shared" si="3"/>
        <v/>
      </c>
      <c r="W18" s="119"/>
      <c r="X18" s="122"/>
      <c r="Y18" s="123"/>
      <c r="Z18" s="120" t="str">
        <f t="shared" si="4"/>
        <v/>
      </c>
      <c r="AA18" s="118"/>
      <c r="AB18" s="116" t="str">
        <f t="shared" si="5"/>
        <v/>
      </c>
    </row>
    <row r="19" spans="1:28" s="9" customFormat="1" x14ac:dyDescent="0.2">
      <c r="A19" s="326"/>
      <c r="B19" s="326">
        <v>570412</v>
      </c>
      <c r="C19" s="352" t="s">
        <v>550</v>
      </c>
      <c r="D19" s="328" t="s">
        <v>216</v>
      </c>
      <c r="E19" s="328" t="s">
        <v>75</v>
      </c>
      <c r="F19" s="333">
        <v>215</v>
      </c>
      <c r="G19" s="333" t="s">
        <v>224</v>
      </c>
      <c r="H19" s="353" t="s">
        <v>222</v>
      </c>
      <c r="I19" s="333" t="s">
        <v>19</v>
      </c>
      <c r="J19" s="333" t="s">
        <v>20</v>
      </c>
      <c r="K19" s="415">
        <v>70</v>
      </c>
      <c r="L19" s="415" t="s">
        <v>79</v>
      </c>
      <c r="M19" s="354">
        <v>6477</v>
      </c>
      <c r="N19" s="355"/>
      <c r="O19" s="199">
        <f t="shared" si="1"/>
        <v>6477</v>
      </c>
      <c r="P19" s="161"/>
      <c r="Q19" s="103"/>
      <c r="R19" s="195" t="str">
        <f t="shared" si="0"/>
        <v>-</v>
      </c>
      <c r="S19" s="175"/>
      <c r="T19" s="197" t="str">
        <f t="shared" si="2"/>
        <v/>
      </c>
      <c r="U19" s="148"/>
      <c r="V19" s="121" t="str">
        <f t="shared" si="3"/>
        <v/>
      </c>
      <c r="W19" s="148"/>
      <c r="X19" s="149"/>
      <c r="Y19" s="177"/>
      <c r="Z19" s="120" t="str">
        <f t="shared" si="4"/>
        <v/>
      </c>
      <c r="AA19" s="151"/>
      <c r="AB19" s="116" t="str">
        <f t="shared" si="5"/>
        <v/>
      </c>
    </row>
    <row r="20" spans="1:28" s="9" customFormat="1" x14ac:dyDescent="0.2">
      <c r="A20" s="326"/>
      <c r="B20" s="326">
        <v>556133</v>
      </c>
      <c r="C20" s="352" t="s">
        <v>551</v>
      </c>
      <c r="D20" s="328" t="s">
        <v>216</v>
      </c>
      <c r="E20" s="328" t="s">
        <v>76</v>
      </c>
      <c r="F20" s="333">
        <v>215</v>
      </c>
      <c r="G20" s="333" t="s">
        <v>224</v>
      </c>
      <c r="H20" s="353" t="s">
        <v>222</v>
      </c>
      <c r="I20" s="333" t="s">
        <v>17</v>
      </c>
      <c r="J20" s="333" t="s">
        <v>20</v>
      </c>
      <c r="K20" s="415">
        <v>70</v>
      </c>
      <c r="L20" s="415" t="s">
        <v>79</v>
      </c>
      <c r="M20" s="354">
        <v>6694</v>
      </c>
      <c r="N20" s="355"/>
      <c r="O20" s="199">
        <f t="shared" si="1"/>
        <v>6694</v>
      </c>
      <c r="P20" s="161"/>
      <c r="Q20" s="103"/>
      <c r="R20" s="195" t="str">
        <f t="shared" si="0"/>
        <v>-</v>
      </c>
      <c r="S20" s="119"/>
      <c r="T20" s="197" t="str">
        <f t="shared" si="2"/>
        <v/>
      </c>
      <c r="U20" s="119"/>
      <c r="V20" s="121" t="str">
        <f t="shared" si="3"/>
        <v/>
      </c>
      <c r="W20" s="119"/>
      <c r="X20" s="122"/>
      <c r="Y20" s="123"/>
      <c r="Z20" s="120" t="str">
        <f t="shared" si="4"/>
        <v/>
      </c>
      <c r="AA20" s="118"/>
      <c r="AB20" s="116" t="str">
        <f t="shared" si="5"/>
        <v/>
      </c>
    </row>
    <row r="21" spans="1:28" s="9" customFormat="1" x14ac:dyDescent="0.2">
      <c r="A21" s="326"/>
      <c r="B21" s="326">
        <v>570492</v>
      </c>
      <c r="C21" s="352" t="s">
        <v>552</v>
      </c>
      <c r="D21" s="328" t="s">
        <v>216</v>
      </c>
      <c r="E21" s="328" t="s">
        <v>74</v>
      </c>
      <c r="F21" s="333">
        <v>215</v>
      </c>
      <c r="G21" s="333" t="s">
        <v>224</v>
      </c>
      <c r="H21" s="353" t="s">
        <v>222</v>
      </c>
      <c r="I21" s="333" t="s">
        <v>20</v>
      </c>
      <c r="J21" s="333" t="s">
        <v>20</v>
      </c>
      <c r="K21" s="415">
        <v>68</v>
      </c>
      <c r="L21" s="415" t="s">
        <v>79</v>
      </c>
      <c r="M21" s="354">
        <v>7155</v>
      </c>
      <c r="N21" s="355"/>
      <c r="O21" s="199">
        <f t="shared" si="1"/>
        <v>7155</v>
      </c>
      <c r="P21" s="161"/>
      <c r="Q21" s="104"/>
      <c r="R21" s="195" t="str">
        <f t="shared" si="0"/>
        <v>-</v>
      </c>
      <c r="S21" s="132"/>
      <c r="T21" s="197" t="str">
        <f t="shared" si="2"/>
        <v/>
      </c>
      <c r="U21" s="119"/>
      <c r="V21" s="121" t="str">
        <f t="shared" si="3"/>
        <v/>
      </c>
      <c r="W21" s="119"/>
      <c r="X21" s="122"/>
      <c r="Y21" s="133"/>
      <c r="Z21" s="120" t="str">
        <f t="shared" si="4"/>
        <v/>
      </c>
      <c r="AA21" s="134"/>
      <c r="AB21" s="116" t="str">
        <f t="shared" si="5"/>
        <v/>
      </c>
    </row>
    <row r="22" spans="1:28" s="9" customFormat="1" x14ac:dyDescent="0.2">
      <c r="A22" s="326"/>
      <c r="B22" s="326">
        <v>570414</v>
      </c>
      <c r="C22" s="352" t="s">
        <v>553</v>
      </c>
      <c r="D22" s="328" t="s">
        <v>216</v>
      </c>
      <c r="E22" s="328" t="s">
        <v>75</v>
      </c>
      <c r="F22" s="333">
        <v>225</v>
      </c>
      <c r="G22" s="333" t="s">
        <v>224</v>
      </c>
      <c r="H22" s="353" t="s">
        <v>222</v>
      </c>
      <c r="I22" s="333" t="s">
        <v>19</v>
      </c>
      <c r="J22" s="333" t="s">
        <v>20</v>
      </c>
      <c r="K22" s="415">
        <v>70</v>
      </c>
      <c r="L22" s="415" t="s">
        <v>79</v>
      </c>
      <c r="M22" s="354">
        <v>7724</v>
      </c>
      <c r="N22" s="355"/>
      <c r="O22" s="199">
        <f t="shared" si="1"/>
        <v>7724</v>
      </c>
      <c r="P22" s="161"/>
      <c r="Q22" s="103"/>
      <c r="R22" s="195" t="str">
        <f t="shared" si="0"/>
        <v>-</v>
      </c>
      <c r="S22" s="119"/>
      <c r="T22" s="197" t="str">
        <f t="shared" si="2"/>
        <v/>
      </c>
      <c r="U22" s="119"/>
      <c r="V22" s="121" t="str">
        <f t="shared" si="3"/>
        <v/>
      </c>
      <c r="W22" s="119"/>
      <c r="X22" s="122"/>
      <c r="Y22" s="123"/>
      <c r="Z22" s="120" t="str">
        <f t="shared" si="4"/>
        <v/>
      </c>
      <c r="AA22" s="118"/>
      <c r="AB22" s="116" t="str">
        <f t="shared" si="5"/>
        <v/>
      </c>
    </row>
    <row r="23" spans="1:28" s="9" customFormat="1" x14ac:dyDescent="0.2">
      <c r="A23" s="326"/>
      <c r="B23" s="326">
        <v>556130</v>
      </c>
      <c r="C23" s="352" t="s">
        <v>554</v>
      </c>
      <c r="D23" s="328" t="s">
        <v>216</v>
      </c>
      <c r="E23" s="328" t="s">
        <v>76</v>
      </c>
      <c r="F23" s="333">
        <v>225</v>
      </c>
      <c r="G23" s="333" t="s">
        <v>224</v>
      </c>
      <c r="H23" s="353" t="s">
        <v>222</v>
      </c>
      <c r="I23" s="333" t="s">
        <v>19</v>
      </c>
      <c r="J23" s="333" t="s">
        <v>20</v>
      </c>
      <c r="K23" s="415">
        <v>72</v>
      </c>
      <c r="L23" s="415" t="s">
        <v>80</v>
      </c>
      <c r="M23" s="354">
        <v>7941</v>
      </c>
      <c r="N23" s="355"/>
      <c r="O23" s="199">
        <f t="shared" si="1"/>
        <v>7941</v>
      </c>
      <c r="P23" s="161"/>
      <c r="Q23" s="104"/>
      <c r="R23" s="195" t="str">
        <f t="shared" si="0"/>
        <v>-</v>
      </c>
      <c r="S23" s="132"/>
      <c r="T23" s="197" t="str">
        <f t="shared" si="2"/>
        <v/>
      </c>
      <c r="U23" s="119"/>
      <c r="V23" s="121" t="str">
        <f t="shared" si="3"/>
        <v/>
      </c>
      <c r="W23" s="119"/>
      <c r="X23" s="122"/>
      <c r="Y23" s="133"/>
      <c r="Z23" s="120" t="str">
        <f t="shared" si="4"/>
        <v/>
      </c>
      <c r="AA23" s="134"/>
      <c r="AB23" s="116" t="str">
        <f t="shared" si="5"/>
        <v/>
      </c>
    </row>
    <row r="24" spans="1:28" s="9" customFormat="1" x14ac:dyDescent="0.2">
      <c r="A24" s="326"/>
      <c r="B24" s="326">
        <v>570229</v>
      </c>
      <c r="C24" s="352" t="s">
        <v>555</v>
      </c>
      <c r="D24" s="328" t="s">
        <v>216</v>
      </c>
      <c r="E24" s="328" t="s">
        <v>75</v>
      </c>
      <c r="F24" s="333">
        <v>235</v>
      </c>
      <c r="G24" s="333" t="s">
        <v>224</v>
      </c>
      <c r="H24" s="353" t="s">
        <v>222</v>
      </c>
      <c r="I24" s="333" t="s">
        <v>19</v>
      </c>
      <c r="J24" s="333" t="s">
        <v>18</v>
      </c>
      <c r="K24" s="415">
        <v>68</v>
      </c>
      <c r="L24" s="415" t="s">
        <v>79</v>
      </c>
      <c r="M24" s="354">
        <v>8835</v>
      </c>
      <c r="N24" s="355"/>
      <c r="O24" s="199">
        <f t="shared" si="1"/>
        <v>8835</v>
      </c>
      <c r="P24" s="161"/>
      <c r="Q24" s="152"/>
      <c r="R24" s="195" t="str">
        <f t="shared" si="0"/>
        <v>-</v>
      </c>
      <c r="S24" s="152"/>
      <c r="T24" s="197" t="str">
        <f t="shared" si="2"/>
        <v/>
      </c>
      <c r="U24" s="148"/>
      <c r="V24" s="121" t="str">
        <f t="shared" si="3"/>
        <v/>
      </c>
      <c r="W24" s="148"/>
      <c r="X24" s="122"/>
      <c r="Y24" s="153"/>
      <c r="Z24" s="120" t="str">
        <f t="shared" si="4"/>
        <v/>
      </c>
      <c r="AA24" s="10"/>
      <c r="AB24" s="116" t="str">
        <f t="shared" si="5"/>
        <v/>
      </c>
    </row>
    <row r="25" spans="1:28" s="9" customFormat="1" x14ac:dyDescent="0.2">
      <c r="A25" s="326"/>
      <c r="B25" s="326">
        <v>556131</v>
      </c>
      <c r="C25" s="352" t="s">
        <v>556</v>
      </c>
      <c r="D25" s="328" t="s">
        <v>216</v>
      </c>
      <c r="E25" s="328" t="s">
        <v>76</v>
      </c>
      <c r="F25" s="333">
        <v>235</v>
      </c>
      <c r="G25" s="353" t="s">
        <v>224</v>
      </c>
      <c r="H25" s="353" t="s">
        <v>222</v>
      </c>
      <c r="I25" s="333" t="s">
        <v>19</v>
      </c>
      <c r="J25" s="333" t="s">
        <v>20</v>
      </c>
      <c r="K25" s="415">
        <v>72</v>
      </c>
      <c r="L25" s="415" t="s">
        <v>80</v>
      </c>
      <c r="M25" s="354">
        <v>9106</v>
      </c>
      <c r="N25" s="355"/>
      <c r="O25" s="199">
        <f t="shared" si="1"/>
        <v>9106</v>
      </c>
      <c r="P25" s="161"/>
      <c r="Q25" s="103"/>
      <c r="R25" s="195" t="str">
        <f t="shared" si="0"/>
        <v>-</v>
      </c>
      <c r="S25" s="119"/>
      <c r="T25" s="197" t="str">
        <f t="shared" si="2"/>
        <v/>
      </c>
      <c r="U25" s="119"/>
      <c r="V25" s="121" t="str">
        <f t="shared" si="3"/>
        <v/>
      </c>
      <c r="W25" s="119"/>
      <c r="X25" s="122"/>
      <c r="Y25" s="123"/>
      <c r="Z25" s="120" t="str">
        <f t="shared" si="4"/>
        <v/>
      </c>
      <c r="AA25" s="118"/>
      <c r="AB25" s="116" t="str">
        <f t="shared" si="5"/>
        <v/>
      </c>
    </row>
    <row r="26" spans="1:28" s="9" customFormat="1" x14ac:dyDescent="0.2">
      <c r="A26" s="326"/>
      <c r="B26" s="326">
        <v>570490</v>
      </c>
      <c r="C26" s="352" t="s">
        <v>557</v>
      </c>
      <c r="D26" s="328" t="s">
        <v>216</v>
      </c>
      <c r="E26" s="328" t="s">
        <v>74</v>
      </c>
      <c r="F26" s="333">
        <v>235</v>
      </c>
      <c r="G26" s="353" t="s">
        <v>224</v>
      </c>
      <c r="H26" s="353" t="s">
        <v>222</v>
      </c>
      <c r="I26" s="333" t="s">
        <v>20</v>
      </c>
      <c r="J26" s="333" t="s">
        <v>20</v>
      </c>
      <c r="K26" s="415">
        <v>69</v>
      </c>
      <c r="L26" s="415" t="s">
        <v>79</v>
      </c>
      <c r="M26" s="354">
        <v>8943</v>
      </c>
      <c r="N26" s="355"/>
      <c r="O26" s="199">
        <f t="shared" si="1"/>
        <v>8943</v>
      </c>
      <c r="P26" s="161"/>
      <c r="Q26" s="103"/>
      <c r="R26" s="195" t="str">
        <f t="shared" si="0"/>
        <v>-</v>
      </c>
      <c r="S26" s="119"/>
      <c r="T26" s="197" t="str">
        <f t="shared" si="2"/>
        <v/>
      </c>
      <c r="U26" s="119"/>
      <c r="V26" s="121" t="str">
        <f t="shared" si="3"/>
        <v/>
      </c>
      <c r="W26" s="119"/>
      <c r="X26" s="122"/>
      <c r="Y26" s="123"/>
      <c r="Z26" s="120" t="str">
        <f t="shared" si="4"/>
        <v/>
      </c>
      <c r="AA26" s="118"/>
      <c r="AB26" s="116" t="str">
        <f t="shared" si="5"/>
        <v/>
      </c>
    </row>
    <row r="27" spans="1:28" s="9" customFormat="1" x14ac:dyDescent="0.2">
      <c r="A27" s="326"/>
      <c r="B27" s="326">
        <v>570417</v>
      </c>
      <c r="C27" s="352" t="s">
        <v>558</v>
      </c>
      <c r="D27" s="328" t="s">
        <v>216</v>
      </c>
      <c r="E27" s="328" t="s">
        <v>75</v>
      </c>
      <c r="F27" s="333">
        <v>245</v>
      </c>
      <c r="G27" s="353" t="s">
        <v>78</v>
      </c>
      <c r="H27" s="353" t="s">
        <v>222</v>
      </c>
      <c r="I27" s="333" t="s">
        <v>19</v>
      </c>
      <c r="J27" s="333" t="s">
        <v>20</v>
      </c>
      <c r="K27" s="415">
        <v>72</v>
      </c>
      <c r="L27" s="415" t="s">
        <v>80</v>
      </c>
      <c r="M27" s="354">
        <v>9052</v>
      </c>
      <c r="N27" s="355"/>
      <c r="O27" s="199">
        <f t="shared" si="1"/>
        <v>9052</v>
      </c>
      <c r="P27" s="161"/>
      <c r="Q27" s="103"/>
      <c r="R27" s="195" t="str">
        <f t="shared" si="0"/>
        <v>-</v>
      </c>
      <c r="S27" s="119"/>
      <c r="T27" s="197" t="str">
        <f t="shared" si="2"/>
        <v/>
      </c>
      <c r="U27" s="119"/>
      <c r="V27" s="121" t="str">
        <f t="shared" si="3"/>
        <v/>
      </c>
      <c r="W27" s="119"/>
      <c r="X27" s="122"/>
      <c r="Y27" s="123"/>
      <c r="Z27" s="120" t="str">
        <f t="shared" si="4"/>
        <v/>
      </c>
      <c r="AA27" s="118"/>
      <c r="AB27" s="116" t="str">
        <f t="shared" si="5"/>
        <v/>
      </c>
    </row>
    <row r="28" spans="1:28" s="9" customFormat="1" x14ac:dyDescent="0.2">
      <c r="A28" s="326"/>
      <c r="B28" s="326">
        <v>560139</v>
      </c>
      <c r="C28" s="352" t="s">
        <v>559</v>
      </c>
      <c r="D28" s="328" t="s">
        <v>216</v>
      </c>
      <c r="E28" s="328" t="s">
        <v>76</v>
      </c>
      <c r="F28" s="333">
        <v>245</v>
      </c>
      <c r="G28" s="353" t="s">
        <v>78</v>
      </c>
      <c r="H28" s="353" t="s">
        <v>222</v>
      </c>
      <c r="I28" s="333" t="s">
        <v>17</v>
      </c>
      <c r="J28" s="333" t="s">
        <v>20</v>
      </c>
      <c r="K28" s="415">
        <v>71</v>
      </c>
      <c r="L28" s="415" t="s">
        <v>80</v>
      </c>
      <c r="M28" s="354">
        <v>9323</v>
      </c>
      <c r="N28" s="355"/>
      <c r="O28" s="199">
        <f t="shared" si="1"/>
        <v>9323</v>
      </c>
      <c r="P28" s="161"/>
      <c r="Q28" s="103"/>
      <c r="R28" s="195" t="str">
        <f t="shared" si="0"/>
        <v>-</v>
      </c>
      <c r="S28" s="119"/>
      <c r="T28" s="197" t="str">
        <f t="shared" si="2"/>
        <v/>
      </c>
      <c r="U28" s="119"/>
      <c r="V28" s="121" t="str">
        <f t="shared" si="3"/>
        <v/>
      </c>
      <c r="W28" s="119"/>
      <c r="X28" s="122"/>
      <c r="Y28" s="123"/>
      <c r="Z28" s="120" t="str">
        <f t="shared" si="4"/>
        <v/>
      </c>
      <c r="AA28" s="118"/>
      <c r="AB28" s="116" t="str">
        <f t="shared" si="5"/>
        <v/>
      </c>
    </row>
    <row r="29" spans="1:28" s="9" customFormat="1" x14ac:dyDescent="0.2">
      <c r="A29" s="326"/>
      <c r="B29" s="326">
        <v>570582</v>
      </c>
      <c r="C29" s="352" t="s">
        <v>560</v>
      </c>
      <c r="D29" s="328" t="s">
        <v>216</v>
      </c>
      <c r="E29" s="328" t="s">
        <v>74</v>
      </c>
      <c r="F29" s="333">
        <v>245</v>
      </c>
      <c r="G29" s="353" t="s">
        <v>78</v>
      </c>
      <c r="H29" s="353" t="s">
        <v>222</v>
      </c>
      <c r="I29" s="333" t="s">
        <v>20</v>
      </c>
      <c r="J29" s="333" t="s">
        <v>20</v>
      </c>
      <c r="K29" s="415">
        <v>69</v>
      </c>
      <c r="L29" s="415" t="s">
        <v>79</v>
      </c>
      <c r="M29" s="354">
        <v>9838</v>
      </c>
      <c r="N29" s="355"/>
      <c r="O29" s="199">
        <f t="shared" si="1"/>
        <v>9838</v>
      </c>
      <c r="P29" s="161"/>
      <c r="Q29" s="103"/>
      <c r="R29" s="195" t="str">
        <f t="shared" si="0"/>
        <v>-</v>
      </c>
      <c r="S29" s="119"/>
      <c r="T29" s="197" t="str">
        <f t="shared" si="2"/>
        <v/>
      </c>
      <c r="U29" s="119"/>
      <c r="V29" s="121" t="str">
        <f t="shared" si="3"/>
        <v/>
      </c>
      <c r="W29" s="119"/>
      <c r="X29" s="122"/>
      <c r="Y29" s="123"/>
      <c r="Z29" s="120" t="str">
        <f t="shared" si="4"/>
        <v/>
      </c>
      <c r="AA29" s="118"/>
      <c r="AB29" s="116" t="str">
        <f t="shared" si="5"/>
        <v/>
      </c>
    </row>
    <row r="30" spans="1:28" s="9" customFormat="1" x14ac:dyDescent="0.2">
      <c r="A30" s="326"/>
      <c r="B30" s="326">
        <v>568692</v>
      </c>
      <c r="C30" s="352" t="s">
        <v>561</v>
      </c>
      <c r="D30" s="328" t="s">
        <v>216</v>
      </c>
      <c r="E30" s="328" t="s">
        <v>75</v>
      </c>
      <c r="F30" s="333">
        <v>245</v>
      </c>
      <c r="G30" s="353" t="s">
        <v>78</v>
      </c>
      <c r="H30" s="353" t="s">
        <v>225</v>
      </c>
      <c r="I30" s="333" t="s">
        <v>19</v>
      </c>
      <c r="J30" s="333" t="s">
        <v>20</v>
      </c>
      <c r="K30" s="415">
        <v>70</v>
      </c>
      <c r="L30" s="415" t="s">
        <v>79</v>
      </c>
      <c r="M30" s="354">
        <v>9323</v>
      </c>
      <c r="N30" s="355"/>
      <c r="O30" s="199">
        <f t="shared" si="1"/>
        <v>9323</v>
      </c>
      <c r="P30" s="161"/>
      <c r="Q30" s="103"/>
      <c r="R30" s="195" t="str">
        <f t="shared" si="0"/>
        <v>-</v>
      </c>
      <c r="S30" s="119"/>
      <c r="T30" s="197" t="str">
        <f t="shared" si="2"/>
        <v/>
      </c>
      <c r="U30" s="119"/>
      <c r="V30" s="121" t="str">
        <f t="shared" si="3"/>
        <v/>
      </c>
      <c r="W30" s="119"/>
      <c r="X30" s="122"/>
      <c r="Y30" s="123"/>
      <c r="Z30" s="120" t="str">
        <f t="shared" si="4"/>
        <v/>
      </c>
      <c r="AA30" s="118"/>
      <c r="AB30" s="116" t="str">
        <f t="shared" si="5"/>
        <v/>
      </c>
    </row>
    <row r="31" spans="1:28" s="9" customFormat="1" x14ac:dyDescent="0.2">
      <c r="A31" s="326"/>
      <c r="B31" s="326">
        <v>556222</v>
      </c>
      <c r="C31" s="352" t="s">
        <v>562</v>
      </c>
      <c r="D31" s="328" t="s">
        <v>216</v>
      </c>
      <c r="E31" s="328" t="s">
        <v>76</v>
      </c>
      <c r="F31" s="333">
        <v>245</v>
      </c>
      <c r="G31" s="353" t="s">
        <v>78</v>
      </c>
      <c r="H31" s="353" t="s">
        <v>225</v>
      </c>
      <c r="I31" s="333" t="s">
        <v>17</v>
      </c>
      <c r="J31" s="333" t="s">
        <v>20</v>
      </c>
      <c r="K31" s="415">
        <v>72</v>
      </c>
      <c r="L31" s="415" t="s">
        <v>80</v>
      </c>
      <c r="M31" s="354">
        <v>9675</v>
      </c>
      <c r="N31" s="355"/>
      <c r="O31" s="199">
        <f t="shared" si="1"/>
        <v>9675</v>
      </c>
      <c r="P31" s="161"/>
      <c r="Q31" s="103"/>
      <c r="R31" s="195" t="str">
        <f t="shared" si="0"/>
        <v>-</v>
      </c>
      <c r="S31" s="119"/>
      <c r="T31" s="197" t="str">
        <f t="shared" si="2"/>
        <v/>
      </c>
      <c r="U31" s="119"/>
      <c r="V31" s="121" t="str">
        <f t="shared" si="3"/>
        <v/>
      </c>
      <c r="W31" s="119"/>
      <c r="X31" s="122"/>
      <c r="Y31" s="123"/>
      <c r="Z31" s="120" t="str">
        <f t="shared" si="4"/>
        <v/>
      </c>
      <c r="AA31" s="118"/>
      <c r="AB31" s="116" t="str">
        <f t="shared" si="5"/>
        <v/>
      </c>
    </row>
    <row r="32" spans="1:28" s="9" customFormat="1" x14ac:dyDescent="0.2">
      <c r="A32" s="326"/>
      <c r="B32" s="326">
        <v>560767</v>
      </c>
      <c r="C32" s="352" t="s">
        <v>86</v>
      </c>
      <c r="D32" s="328" t="s">
        <v>216</v>
      </c>
      <c r="E32" s="328" t="s">
        <v>74</v>
      </c>
      <c r="F32" s="333">
        <v>245</v>
      </c>
      <c r="G32" s="353" t="s">
        <v>78</v>
      </c>
      <c r="H32" s="353" t="s">
        <v>225</v>
      </c>
      <c r="I32" s="333" t="s">
        <v>20</v>
      </c>
      <c r="J32" s="333" t="s">
        <v>20</v>
      </c>
      <c r="K32" s="415">
        <v>69</v>
      </c>
      <c r="L32" s="415" t="s">
        <v>79</v>
      </c>
      <c r="M32" s="354">
        <v>10055</v>
      </c>
      <c r="N32" s="355"/>
      <c r="O32" s="199">
        <f t="shared" si="1"/>
        <v>10055</v>
      </c>
      <c r="P32" s="161"/>
      <c r="Q32" s="103"/>
      <c r="R32" s="195" t="str">
        <f t="shared" si="0"/>
        <v>-</v>
      </c>
      <c r="S32" s="119"/>
      <c r="T32" s="197" t="str">
        <f t="shared" si="2"/>
        <v/>
      </c>
      <c r="U32" s="119"/>
      <c r="V32" s="121" t="str">
        <f t="shared" si="3"/>
        <v/>
      </c>
      <c r="W32" s="119"/>
      <c r="X32" s="122"/>
      <c r="Y32" s="123"/>
      <c r="Z32" s="120" t="str">
        <f t="shared" si="4"/>
        <v/>
      </c>
      <c r="AA32" s="118"/>
      <c r="AB32" s="116" t="str">
        <f t="shared" si="5"/>
        <v/>
      </c>
    </row>
    <row r="33" spans="1:28" s="9" customFormat="1" x14ac:dyDescent="0.2">
      <c r="A33" s="326"/>
      <c r="B33" s="326">
        <v>568694</v>
      </c>
      <c r="C33" s="352" t="s">
        <v>87</v>
      </c>
      <c r="D33" s="328" t="s">
        <v>216</v>
      </c>
      <c r="E33" s="328" t="s">
        <v>75</v>
      </c>
      <c r="F33" s="333">
        <v>265</v>
      </c>
      <c r="G33" s="353" t="s">
        <v>78</v>
      </c>
      <c r="H33" s="353" t="s">
        <v>225</v>
      </c>
      <c r="I33" s="333" t="s">
        <v>19</v>
      </c>
      <c r="J33" s="333" t="s">
        <v>20</v>
      </c>
      <c r="K33" s="415">
        <v>69</v>
      </c>
      <c r="L33" s="415" t="s">
        <v>79</v>
      </c>
      <c r="M33" s="354">
        <v>9160</v>
      </c>
      <c r="N33" s="355"/>
      <c r="O33" s="199">
        <f t="shared" si="1"/>
        <v>9160</v>
      </c>
      <c r="P33" s="161"/>
      <c r="Q33" s="103"/>
      <c r="R33" s="195" t="str">
        <f t="shared" si="0"/>
        <v>-</v>
      </c>
      <c r="S33" s="119"/>
      <c r="T33" s="197" t="str">
        <f t="shared" si="2"/>
        <v/>
      </c>
      <c r="U33" s="119"/>
      <c r="V33" s="121" t="str">
        <f t="shared" si="3"/>
        <v/>
      </c>
      <c r="W33" s="119"/>
      <c r="X33" s="122"/>
      <c r="Y33" s="123"/>
      <c r="Z33" s="120" t="str">
        <f t="shared" si="4"/>
        <v/>
      </c>
      <c r="AA33" s="118"/>
      <c r="AB33" s="116" t="str">
        <f t="shared" si="5"/>
        <v/>
      </c>
    </row>
    <row r="34" spans="1:28" s="9" customFormat="1" x14ac:dyDescent="0.2">
      <c r="A34" s="326"/>
      <c r="B34" s="326">
        <v>556029</v>
      </c>
      <c r="C34" s="352" t="s">
        <v>563</v>
      </c>
      <c r="D34" s="328" t="s">
        <v>216</v>
      </c>
      <c r="E34" s="328" t="s">
        <v>76</v>
      </c>
      <c r="F34" s="333">
        <v>265</v>
      </c>
      <c r="G34" s="353" t="s">
        <v>78</v>
      </c>
      <c r="H34" s="353" t="s">
        <v>225</v>
      </c>
      <c r="I34" s="333" t="s">
        <v>17</v>
      </c>
      <c r="J34" s="333" t="s">
        <v>20</v>
      </c>
      <c r="K34" s="415">
        <v>73</v>
      </c>
      <c r="L34" s="415" t="s">
        <v>80</v>
      </c>
      <c r="M34" s="354">
        <v>9431</v>
      </c>
      <c r="N34" s="355"/>
      <c r="O34" s="199">
        <f t="shared" si="1"/>
        <v>9431</v>
      </c>
      <c r="P34" s="161"/>
      <c r="Q34" s="104"/>
      <c r="R34" s="195" t="str">
        <f t="shared" si="0"/>
        <v>-</v>
      </c>
      <c r="S34" s="132"/>
      <c r="T34" s="197" t="str">
        <f t="shared" si="2"/>
        <v/>
      </c>
      <c r="U34" s="132"/>
      <c r="V34" s="121" t="str">
        <f t="shared" si="3"/>
        <v/>
      </c>
      <c r="W34" s="132"/>
      <c r="X34" s="122"/>
      <c r="Y34" s="133"/>
      <c r="Z34" s="120" t="str">
        <f t="shared" si="4"/>
        <v/>
      </c>
      <c r="AA34" s="134"/>
      <c r="AB34" s="116" t="str">
        <f t="shared" si="5"/>
        <v/>
      </c>
    </row>
    <row r="35" spans="1:28" s="9" customFormat="1" x14ac:dyDescent="0.2">
      <c r="A35" s="326"/>
      <c r="B35" s="326">
        <v>560768</v>
      </c>
      <c r="C35" s="352" t="s">
        <v>88</v>
      </c>
      <c r="D35" s="328" t="s">
        <v>216</v>
      </c>
      <c r="E35" s="328" t="s">
        <v>74</v>
      </c>
      <c r="F35" s="333">
        <v>265</v>
      </c>
      <c r="G35" s="353" t="s">
        <v>78</v>
      </c>
      <c r="H35" s="353" t="s">
        <v>225</v>
      </c>
      <c r="I35" s="333" t="s">
        <v>20</v>
      </c>
      <c r="J35" s="333" t="s">
        <v>20</v>
      </c>
      <c r="K35" s="415">
        <v>70</v>
      </c>
      <c r="L35" s="415" t="s">
        <v>79</v>
      </c>
      <c r="M35" s="354">
        <v>9540</v>
      </c>
      <c r="N35" s="355"/>
      <c r="O35" s="199">
        <f t="shared" si="1"/>
        <v>9540</v>
      </c>
      <c r="P35" s="161"/>
      <c r="Q35" s="103"/>
      <c r="R35" s="195" t="str">
        <f t="shared" si="0"/>
        <v>-</v>
      </c>
      <c r="S35" s="119"/>
      <c r="T35" s="197" t="str">
        <f t="shared" si="2"/>
        <v/>
      </c>
      <c r="U35" s="119"/>
      <c r="V35" s="121" t="str">
        <f t="shared" si="3"/>
        <v/>
      </c>
      <c r="W35" s="119"/>
      <c r="X35" s="122"/>
      <c r="Y35" s="123"/>
      <c r="Z35" s="120" t="str">
        <f t="shared" si="4"/>
        <v/>
      </c>
      <c r="AA35" s="118"/>
      <c r="AB35" s="116" t="str">
        <f t="shared" si="5"/>
        <v/>
      </c>
    </row>
    <row r="36" spans="1:28" s="9" customFormat="1" x14ac:dyDescent="0.2">
      <c r="A36" s="326"/>
      <c r="B36" s="326">
        <v>559791</v>
      </c>
      <c r="C36" s="352" t="s">
        <v>89</v>
      </c>
      <c r="D36" s="328" t="s">
        <v>216</v>
      </c>
      <c r="E36" s="328" t="s">
        <v>75</v>
      </c>
      <c r="F36" s="333">
        <v>285</v>
      </c>
      <c r="G36" s="353" t="s">
        <v>78</v>
      </c>
      <c r="H36" s="353" t="s">
        <v>225</v>
      </c>
      <c r="I36" s="333" t="s">
        <v>19</v>
      </c>
      <c r="J36" s="333" t="s">
        <v>20</v>
      </c>
      <c r="K36" s="415">
        <v>70</v>
      </c>
      <c r="L36" s="415" t="s">
        <v>79</v>
      </c>
      <c r="M36" s="354">
        <v>11382</v>
      </c>
      <c r="N36" s="355"/>
      <c r="O36" s="199">
        <f t="shared" si="1"/>
        <v>11382</v>
      </c>
      <c r="P36" s="161"/>
      <c r="Q36" s="103"/>
      <c r="R36" s="195" t="str">
        <f t="shared" si="0"/>
        <v>-</v>
      </c>
      <c r="S36" s="119"/>
      <c r="T36" s="197" t="str">
        <f t="shared" si="2"/>
        <v/>
      </c>
      <c r="U36" s="119"/>
      <c r="V36" s="121" t="str">
        <f t="shared" si="3"/>
        <v/>
      </c>
      <c r="W36" s="119"/>
      <c r="X36" s="122"/>
      <c r="Y36" s="123"/>
      <c r="Z36" s="120" t="str">
        <f t="shared" si="4"/>
        <v/>
      </c>
      <c r="AA36" s="118"/>
      <c r="AB36" s="116" t="str">
        <f t="shared" si="5"/>
        <v/>
      </c>
    </row>
    <row r="37" spans="1:28" s="9" customFormat="1" x14ac:dyDescent="0.2">
      <c r="A37" s="326"/>
      <c r="B37" s="326">
        <v>559793</v>
      </c>
      <c r="C37" s="352" t="s">
        <v>564</v>
      </c>
      <c r="D37" s="328" t="s">
        <v>216</v>
      </c>
      <c r="E37" s="328" t="s">
        <v>76</v>
      </c>
      <c r="F37" s="333">
        <v>285</v>
      </c>
      <c r="G37" s="353" t="s">
        <v>78</v>
      </c>
      <c r="H37" s="353" t="s">
        <v>225</v>
      </c>
      <c r="I37" s="333" t="s">
        <v>19</v>
      </c>
      <c r="J37" s="333" t="s">
        <v>19</v>
      </c>
      <c r="K37" s="415">
        <v>72</v>
      </c>
      <c r="L37" s="415" t="s">
        <v>80</v>
      </c>
      <c r="M37" s="354">
        <v>11735</v>
      </c>
      <c r="N37" s="355"/>
      <c r="O37" s="199">
        <f t="shared" si="1"/>
        <v>11735</v>
      </c>
      <c r="P37" s="161"/>
      <c r="Q37" s="103"/>
      <c r="R37" s="195" t="str">
        <f t="shared" si="0"/>
        <v>-</v>
      </c>
      <c r="S37" s="119"/>
      <c r="T37" s="197" t="str">
        <f t="shared" si="2"/>
        <v/>
      </c>
      <c r="U37" s="119"/>
      <c r="V37" s="121" t="str">
        <f t="shared" si="3"/>
        <v/>
      </c>
      <c r="W37" s="119"/>
      <c r="X37" s="122"/>
      <c r="Y37" s="123"/>
      <c r="Z37" s="120" t="str">
        <f t="shared" si="4"/>
        <v/>
      </c>
      <c r="AA37" s="118"/>
      <c r="AB37" s="116" t="str">
        <f t="shared" si="5"/>
        <v/>
      </c>
    </row>
    <row r="38" spans="1:28" s="9" customFormat="1" x14ac:dyDescent="0.2">
      <c r="A38" s="326"/>
      <c r="B38" s="326">
        <v>560769</v>
      </c>
      <c r="C38" s="352" t="s">
        <v>90</v>
      </c>
      <c r="D38" s="328" t="s">
        <v>216</v>
      </c>
      <c r="E38" s="328" t="s">
        <v>74</v>
      </c>
      <c r="F38" s="333">
        <v>285</v>
      </c>
      <c r="G38" s="353" t="s">
        <v>78</v>
      </c>
      <c r="H38" s="353" t="s">
        <v>225</v>
      </c>
      <c r="I38" s="333" t="s">
        <v>18</v>
      </c>
      <c r="J38" s="333" t="s">
        <v>20</v>
      </c>
      <c r="K38" s="415">
        <v>69</v>
      </c>
      <c r="L38" s="415" t="s">
        <v>79</v>
      </c>
      <c r="M38" s="354">
        <v>12114</v>
      </c>
      <c r="N38" s="355"/>
      <c r="O38" s="199">
        <f t="shared" si="1"/>
        <v>12114</v>
      </c>
      <c r="P38" s="161"/>
      <c r="Q38" s="103"/>
      <c r="R38" s="195" t="str">
        <f t="shared" si="0"/>
        <v>-</v>
      </c>
      <c r="S38" s="119"/>
      <c r="T38" s="197" t="str">
        <f t="shared" si="2"/>
        <v/>
      </c>
      <c r="U38" s="119"/>
      <c r="V38" s="121" t="str">
        <f t="shared" si="3"/>
        <v/>
      </c>
      <c r="W38" s="119"/>
      <c r="X38" s="122"/>
      <c r="Y38" s="123"/>
      <c r="Z38" s="120" t="str">
        <f t="shared" si="4"/>
        <v/>
      </c>
      <c r="AA38" s="118"/>
      <c r="AB38" s="116" t="str">
        <f t="shared" si="5"/>
        <v/>
      </c>
    </row>
    <row r="39" spans="1:28" s="9" customFormat="1" x14ac:dyDescent="0.2">
      <c r="A39" s="417" t="s">
        <v>682</v>
      </c>
      <c r="B39" s="326">
        <v>570798</v>
      </c>
      <c r="C39" s="352" t="s">
        <v>662</v>
      </c>
      <c r="D39" s="328" t="s">
        <v>216</v>
      </c>
      <c r="E39" s="328" t="s">
        <v>74</v>
      </c>
      <c r="F39" s="333">
        <v>435</v>
      </c>
      <c r="G39" s="353" t="s">
        <v>227</v>
      </c>
      <c r="H39" s="353" t="s">
        <v>225</v>
      </c>
      <c r="I39" s="333" t="s">
        <v>18</v>
      </c>
      <c r="J39" s="333" t="s">
        <v>20</v>
      </c>
      <c r="K39" s="415">
        <v>70</v>
      </c>
      <c r="L39" s="415" t="s">
        <v>79</v>
      </c>
      <c r="M39" s="354">
        <v>17643</v>
      </c>
      <c r="N39" s="355"/>
      <c r="O39" s="199">
        <f t="shared" si="1"/>
        <v>17643</v>
      </c>
      <c r="P39" s="161"/>
      <c r="Q39" s="103"/>
      <c r="R39" s="195" t="str">
        <f t="shared" si="0"/>
        <v>-</v>
      </c>
      <c r="S39" s="119"/>
      <c r="T39" s="197" t="str">
        <f t="shared" si="2"/>
        <v/>
      </c>
      <c r="U39" s="119"/>
      <c r="V39" s="121" t="str">
        <f t="shared" si="3"/>
        <v/>
      </c>
      <c r="W39" s="119"/>
      <c r="X39" s="122"/>
      <c r="Y39" s="123"/>
      <c r="Z39" s="120" t="str">
        <f t="shared" si="4"/>
        <v/>
      </c>
      <c r="AA39" s="118"/>
      <c r="AB39" s="116" t="str">
        <f t="shared" si="5"/>
        <v/>
      </c>
    </row>
    <row r="40" spans="1:28" s="9" customFormat="1" x14ac:dyDescent="0.2">
      <c r="A40" s="326"/>
      <c r="B40" s="326">
        <v>550954</v>
      </c>
      <c r="C40" s="352" t="s">
        <v>91</v>
      </c>
      <c r="D40" s="328" t="s">
        <v>216</v>
      </c>
      <c r="E40" s="328" t="s">
        <v>75</v>
      </c>
      <c r="F40" s="333">
        <v>10</v>
      </c>
      <c r="G40" s="353" t="s">
        <v>77</v>
      </c>
      <c r="H40" s="353" t="s">
        <v>4</v>
      </c>
      <c r="I40" s="333" t="s">
        <v>19</v>
      </c>
      <c r="J40" s="333" t="s">
        <v>20</v>
      </c>
      <c r="K40" s="415">
        <v>70</v>
      </c>
      <c r="L40" s="415" t="s">
        <v>79</v>
      </c>
      <c r="M40" s="354">
        <v>12168</v>
      </c>
      <c r="N40" s="355"/>
      <c r="O40" s="199">
        <f t="shared" si="1"/>
        <v>12168</v>
      </c>
      <c r="P40" s="161"/>
      <c r="Q40" s="103"/>
      <c r="R40" s="195" t="str">
        <f t="shared" si="0"/>
        <v>-</v>
      </c>
      <c r="S40" s="119"/>
      <c r="T40" s="197" t="str">
        <f t="shared" si="2"/>
        <v/>
      </c>
      <c r="U40" s="119"/>
      <c r="V40" s="121" t="str">
        <f t="shared" si="3"/>
        <v/>
      </c>
      <c r="W40" s="119"/>
      <c r="X40" s="122"/>
      <c r="Y40" s="123"/>
      <c r="Z40" s="120" t="str">
        <f t="shared" si="4"/>
        <v/>
      </c>
      <c r="AA40" s="118"/>
      <c r="AB40" s="116" t="str">
        <f t="shared" si="5"/>
        <v/>
      </c>
    </row>
    <row r="41" spans="1:28" s="9" customFormat="1" x14ac:dyDescent="0.2">
      <c r="A41" s="326"/>
      <c r="B41" s="326">
        <v>554917</v>
      </c>
      <c r="C41" s="352" t="s">
        <v>92</v>
      </c>
      <c r="D41" s="328" t="s">
        <v>216</v>
      </c>
      <c r="E41" s="328" t="s">
        <v>75</v>
      </c>
      <c r="F41" s="333">
        <v>11</v>
      </c>
      <c r="G41" s="353" t="s">
        <v>77</v>
      </c>
      <c r="H41" s="353" t="s">
        <v>4</v>
      </c>
      <c r="I41" s="333" t="s">
        <v>19</v>
      </c>
      <c r="J41" s="333" t="s">
        <v>18</v>
      </c>
      <c r="K41" s="415">
        <v>71</v>
      </c>
      <c r="L41" s="415" t="s">
        <v>80</v>
      </c>
      <c r="M41" s="354">
        <v>12006</v>
      </c>
      <c r="N41" s="355"/>
      <c r="O41" s="199">
        <f t="shared" si="1"/>
        <v>12006</v>
      </c>
      <c r="P41" s="161"/>
      <c r="Q41" s="147"/>
      <c r="R41" s="195" t="str">
        <f t="shared" si="0"/>
        <v>-</v>
      </c>
      <c r="S41" s="148"/>
      <c r="T41" s="197" t="str">
        <f t="shared" si="2"/>
        <v/>
      </c>
      <c r="U41" s="148"/>
      <c r="V41" s="121" t="str">
        <f t="shared" si="3"/>
        <v/>
      </c>
      <c r="W41" s="148"/>
      <c r="X41" s="122"/>
      <c r="Y41" s="150"/>
      <c r="Z41" s="120" t="str">
        <f t="shared" si="4"/>
        <v/>
      </c>
      <c r="AA41" s="151"/>
      <c r="AB41" s="116" t="str">
        <f t="shared" si="5"/>
        <v/>
      </c>
    </row>
    <row r="42" spans="1:28" s="9" customFormat="1" x14ac:dyDescent="0.2">
      <c r="A42" s="326"/>
      <c r="B42" s="326">
        <v>555077</v>
      </c>
      <c r="C42" s="352" t="s">
        <v>93</v>
      </c>
      <c r="D42" s="328" t="s">
        <v>216</v>
      </c>
      <c r="E42" s="328" t="s">
        <v>75</v>
      </c>
      <c r="F42" s="333">
        <v>12</v>
      </c>
      <c r="G42" s="353" t="s">
        <v>77</v>
      </c>
      <c r="H42" s="353" t="s">
        <v>4</v>
      </c>
      <c r="I42" s="333" t="s">
        <v>20</v>
      </c>
      <c r="J42" s="333" t="s">
        <v>20</v>
      </c>
      <c r="K42" s="415">
        <v>70</v>
      </c>
      <c r="L42" s="415" t="s">
        <v>79</v>
      </c>
      <c r="M42" s="354">
        <v>13523</v>
      </c>
      <c r="N42" s="355"/>
      <c r="O42" s="199">
        <f t="shared" si="1"/>
        <v>13523</v>
      </c>
      <c r="P42" s="161"/>
      <c r="Q42" s="104"/>
      <c r="R42" s="195" t="str">
        <f t="shared" si="0"/>
        <v>-</v>
      </c>
      <c r="S42" s="132"/>
      <c r="T42" s="197" t="str">
        <f t="shared" si="2"/>
        <v/>
      </c>
      <c r="U42" s="132"/>
      <c r="V42" s="121" t="str">
        <f t="shared" si="3"/>
        <v/>
      </c>
      <c r="W42" s="132"/>
      <c r="X42" s="122"/>
      <c r="Y42" s="133"/>
      <c r="Z42" s="120" t="str">
        <f t="shared" si="4"/>
        <v/>
      </c>
      <c r="AA42" s="134"/>
      <c r="AB42" s="116" t="str">
        <f t="shared" si="5"/>
        <v/>
      </c>
    </row>
    <row r="43" spans="1:28" s="9" customFormat="1" x14ac:dyDescent="0.2">
      <c r="A43" s="326"/>
      <c r="B43" s="326">
        <v>553943</v>
      </c>
      <c r="C43" s="352" t="s">
        <v>94</v>
      </c>
      <c r="D43" s="328" t="s">
        <v>216</v>
      </c>
      <c r="E43" s="328" t="s">
        <v>75</v>
      </c>
      <c r="F43" s="333">
        <v>13</v>
      </c>
      <c r="G43" s="353" t="s">
        <v>77</v>
      </c>
      <c r="H43" s="353" t="s">
        <v>4</v>
      </c>
      <c r="I43" s="333" t="s">
        <v>19</v>
      </c>
      <c r="J43" s="333" t="s">
        <v>20</v>
      </c>
      <c r="K43" s="415">
        <v>70</v>
      </c>
      <c r="L43" s="415" t="s">
        <v>79</v>
      </c>
      <c r="M43" s="354">
        <v>15420</v>
      </c>
      <c r="N43" s="355"/>
      <c r="O43" s="199">
        <f t="shared" si="1"/>
        <v>15420</v>
      </c>
      <c r="P43" s="161"/>
      <c r="Q43" s="103"/>
      <c r="R43" s="195" t="str">
        <f t="shared" si="0"/>
        <v>-</v>
      </c>
      <c r="S43" s="119"/>
      <c r="T43" s="197" t="str">
        <f t="shared" si="2"/>
        <v/>
      </c>
      <c r="U43" s="119"/>
      <c r="V43" s="121" t="str">
        <f t="shared" si="3"/>
        <v/>
      </c>
      <c r="W43" s="119"/>
      <c r="X43" s="122"/>
      <c r="Y43" s="123"/>
      <c r="Z43" s="120" t="str">
        <f t="shared" si="4"/>
        <v/>
      </c>
      <c r="AA43" s="118"/>
      <c r="AB43" s="116" t="str">
        <f t="shared" si="5"/>
        <v/>
      </c>
    </row>
    <row r="44" spans="1:28" s="9" customFormat="1" x14ac:dyDescent="0.2">
      <c r="A44" s="326"/>
      <c r="B44" s="326">
        <v>560771</v>
      </c>
      <c r="C44" s="352" t="s">
        <v>565</v>
      </c>
      <c r="D44" s="328" t="s">
        <v>220</v>
      </c>
      <c r="E44" s="328" t="s">
        <v>75</v>
      </c>
      <c r="F44" s="333">
        <v>13</v>
      </c>
      <c r="G44" s="353" t="s">
        <v>77</v>
      </c>
      <c r="H44" s="353" t="s">
        <v>4</v>
      </c>
      <c r="I44" s="333" t="s">
        <v>19</v>
      </c>
      <c r="J44" s="333" t="s">
        <v>20</v>
      </c>
      <c r="K44" s="415">
        <v>70</v>
      </c>
      <c r="L44" s="415" t="s">
        <v>79</v>
      </c>
      <c r="M44" s="354">
        <v>15800</v>
      </c>
      <c r="N44" s="355"/>
      <c r="O44" s="199">
        <f t="shared" si="1"/>
        <v>15800</v>
      </c>
      <c r="P44" s="161"/>
      <c r="Q44" s="103"/>
      <c r="R44" s="195" t="str">
        <f t="shared" si="0"/>
        <v>-</v>
      </c>
      <c r="S44" s="119"/>
      <c r="T44" s="197" t="str">
        <f t="shared" si="2"/>
        <v/>
      </c>
      <c r="U44" s="119"/>
      <c r="V44" s="121" t="str">
        <f t="shared" si="3"/>
        <v/>
      </c>
      <c r="W44" s="119"/>
      <c r="X44" s="122"/>
      <c r="Y44" s="123"/>
      <c r="Z44" s="120" t="str">
        <f t="shared" si="4"/>
        <v/>
      </c>
      <c r="AA44" s="118"/>
      <c r="AB44" s="116" t="str">
        <f t="shared" si="5"/>
        <v/>
      </c>
    </row>
    <row r="45" spans="1:28" s="9" customFormat="1" x14ac:dyDescent="0.2">
      <c r="A45" s="326"/>
      <c r="B45" s="326">
        <v>557553</v>
      </c>
      <c r="C45" s="352" t="s">
        <v>566</v>
      </c>
      <c r="D45" s="328" t="s">
        <v>220</v>
      </c>
      <c r="E45" s="328" t="s">
        <v>76</v>
      </c>
      <c r="F45" s="333">
        <v>13</v>
      </c>
      <c r="G45" s="353" t="s">
        <v>77</v>
      </c>
      <c r="H45" s="353" t="s">
        <v>4</v>
      </c>
      <c r="I45" s="333" t="s">
        <v>17</v>
      </c>
      <c r="J45" s="333" t="s">
        <v>18</v>
      </c>
      <c r="K45" s="415">
        <v>74</v>
      </c>
      <c r="L45" s="415" t="s">
        <v>81</v>
      </c>
      <c r="M45" s="354">
        <v>16288</v>
      </c>
      <c r="N45" s="355"/>
      <c r="O45" s="199">
        <f t="shared" si="1"/>
        <v>16288</v>
      </c>
      <c r="P45" s="161"/>
      <c r="Q45" s="103"/>
      <c r="R45" s="195" t="str">
        <f t="shared" si="0"/>
        <v>-</v>
      </c>
      <c r="S45" s="119"/>
      <c r="T45" s="197" t="str">
        <f t="shared" si="2"/>
        <v/>
      </c>
      <c r="U45" s="119"/>
      <c r="V45" s="121" t="str">
        <f t="shared" si="3"/>
        <v/>
      </c>
      <c r="W45" s="119"/>
      <c r="X45" s="122"/>
      <c r="Y45" s="123"/>
      <c r="Z45" s="120" t="str">
        <f t="shared" si="4"/>
        <v/>
      </c>
      <c r="AA45" s="118"/>
      <c r="AB45" s="116" t="str">
        <f t="shared" si="5"/>
        <v/>
      </c>
    </row>
    <row r="46" spans="1:28" s="9" customFormat="1" x14ac:dyDescent="0.2">
      <c r="A46" s="326"/>
      <c r="B46" s="326">
        <v>553876</v>
      </c>
      <c r="C46" s="352" t="s">
        <v>567</v>
      </c>
      <c r="D46" s="328" t="s">
        <v>73</v>
      </c>
      <c r="E46" s="328" t="s">
        <v>76</v>
      </c>
      <c r="F46" s="333">
        <v>13</v>
      </c>
      <c r="G46" s="353" t="s">
        <v>77</v>
      </c>
      <c r="H46" s="353" t="s">
        <v>4</v>
      </c>
      <c r="I46" s="333" t="s">
        <v>19</v>
      </c>
      <c r="J46" s="333" t="s">
        <v>18</v>
      </c>
      <c r="K46" s="415">
        <v>75</v>
      </c>
      <c r="L46" s="415" t="s">
        <v>81</v>
      </c>
      <c r="M46" s="354">
        <v>17019</v>
      </c>
      <c r="N46" s="355"/>
      <c r="O46" s="199">
        <f t="shared" si="1"/>
        <v>17019</v>
      </c>
      <c r="P46" s="161"/>
      <c r="Q46" s="103"/>
      <c r="R46" s="195" t="str">
        <f t="shared" si="0"/>
        <v>-</v>
      </c>
      <c r="S46" s="119"/>
      <c r="T46" s="197" t="str">
        <f t="shared" si="2"/>
        <v/>
      </c>
      <c r="U46" s="119"/>
      <c r="V46" s="121" t="str">
        <f t="shared" si="3"/>
        <v/>
      </c>
      <c r="W46" s="119"/>
      <c r="X46" s="122"/>
      <c r="Y46" s="123"/>
      <c r="Z46" s="120" t="str">
        <f t="shared" si="4"/>
        <v/>
      </c>
      <c r="AA46" s="118"/>
      <c r="AB46" s="116" t="str">
        <f t="shared" si="5"/>
        <v/>
      </c>
    </row>
    <row r="47" spans="1:28" s="9" customFormat="1" x14ac:dyDescent="0.2">
      <c r="A47" s="326"/>
      <c r="B47" s="326">
        <v>570486</v>
      </c>
      <c r="C47" s="352" t="s">
        <v>568</v>
      </c>
      <c r="D47" s="328" t="s">
        <v>217</v>
      </c>
      <c r="E47" s="328" t="s">
        <v>75</v>
      </c>
      <c r="F47" s="333">
        <v>295</v>
      </c>
      <c r="G47" s="353" t="s">
        <v>229</v>
      </c>
      <c r="H47" s="353" t="s">
        <v>4</v>
      </c>
      <c r="I47" s="333" t="s">
        <v>20</v>
      </c>
      <c r="J47" s="333" t="s">
        <v>20</v>
      </c>
      <c r="K47" s="415">
        <v>71</v>
      </c>
      <c r="L47" s="415" t="s">
        <v>80</v>
      </c>
      <c r="M47" s="354">
        <v>15583</v>
      </c>
      <c r="N47" s="355"/>
      <c r="O47" s="199">
        <f t="shared" si="1"/>
        <v>15583</v>
      </c>
      <c r="P47" s="161"/>
      <c r="Q47" s="104"/>
      <c r="R47" s="195" t="str">
        <f t="shared" si="0"/>
        <v>-</v>
      </c>
      <c r="S47" s="132"/>
      <c r="T47" s="197" t="str">
        <f t="shared" si="2"/>
        <v/>
      </c>
      <c r="U47" s="119"/>
      <c r="V47" s="121" t="str">
        <f t="shared" si="3"/>
        <v/>
      </c>
      <c r="W47" s="119"/>
      <c r="X47" s="122"/>
      <c r="Y47" s="133"/>
      <c r="Z47" s="120" t="str">
        <f t="shared" si="4"/>
        <v/>
      </c>
      <c r="AA47" s="134"/>
      <c r="AB47" s="116" t="str">
        <f t="shared" si="5"/>
        <v/>
      </c>
    </row>
    <row r="48" spans="1:28" s="9" customFormat="1" x14ac:dyDescent="0.2">
      <c r="A48" s="326"/>
      <c r="B48" s="326">
        <v>552599</v>
      </c>
      <c r="C48" s="352" t="s">
        <v>569</v>
      </c>
      <c r="D48" s="328" t="s">
        <v>217</v>
      </c>
      <c r="E48" s="328" t="s">
        <v>76</v>
      </c>
      <c r="F48" s="333">
        <v>295</v>
      </c>
      <c r="G48" s="353" t="s">
        <v>229</v>
      </c>
      <c r="H48" s="353" t="s">
        <v>4</v>
      </c>
      <c r="I48" s="333" t="s">
        <v>19</v>
      </c>
      <c r="J48" s="333" t="s">
        <v>19</v>
      </c>
      <c r="K48" s="415">
        <v>75</v>
      </c>
      <c r="L48" s="415" t="s">
        <v>81</v>
      </c>
      <c r="M48" s="354">
        <v>16017</v>
      </c>
      <c r="N48" s="355"/>
      <c r="O48" s="199">
        <f t="shared" si="1"/>
        <v>16017</v>
      </c>
      <c r="P48" s="161"/>
      <c r="Q48" s="103"/>
      <c r="R48" s="195" t="str">
        <f t="shared" si="0"/>
        <v>-</v>
      </c>
      <c r="S48" s="119"/>
      <c r="T48" s="197" t="str">
        <f t="shared" si="2"/>
        <v/>
      </c>
      <c r="U48" s="119"/>
      <c r="V48" s="121" t="str">
        <f t="shared" si="3"/>
        <v/>
      </c>
      <c r="W48" s="119"/>
      <c r="X48" s="122"/>
      <c r="Y48" s="123"/>
      <c r="Z48" s="120" t="str">
        <f t="shared" si="4"/>
        <v/>
      </c>
      <c r="AA48" s="118"/>
      <c r="AB48" s="116" t="str">
        <f t="shared" si="5"/>
        <v/>
      </c>
    </row>
    <row r="49" spans="1:28" s="9" customFormat="1" x14ac:dyDescent="0.2">
      <c r="A49" s="326"/>
      <c r="B49" s="326">
        <v>570300</v>
      </c>
      <c r="C49" s="352" t="s">
        <v>570</v>
      </c>
      <c r="D49" s="328" t="s">
        <v>216</v>
      </c>
      <c r="E49" s="328" t="s">
        <v>75</v>
      </c>
      <c r="F49" s="333">
        <v>295</v>
      </c>
      <c r="G49" s="353" t="s">
        <v>230</v>
      </c>
      <c r="H49" s="353" t="s">
        <v>4</v>
      </c>
      <c r="I49" s="333" t="s">
        <v>20</v>
      </c>
      <c r="J49" s="333" t="s">
        <v>20</v>
      </c>
      <c r="K49" s="415">
        <v>71</v>
      </c>
      <c r="L49" s="415" t="s">
        <v>80</v>
      </c>
      <c r="M49" s="354">
        <v>14960</v>
      </c>
      <c r="N49" s="355"/>
      <c r="O49" s="199">
        <f t="shared" si="1"/>
        <v>14960</v>
      </c>
      <c r="P49" s="161"/>
      <c r="Q49" s="104"/>
      <c r="R49" s="195" t="str">
        <f t="shared" si="0"/>
        <v>-</v>
      </c>
      <c r="S49" s="132"/>
      <c r="T49" s="197" t="str">
        <f t="shared" si="2"/>
        <v/>
      </c>
      <c r="U49" s="119"/>
      <c r="V49" s="121" t="str">
        <f t="shared" si="3"/>
        <v/>
      </c>
      <c r="W49" s="119"/>
      <c r="X49" s="122"/>
      <c r="Y49" s="133"/>
      <c r="Z49" s="120" t="str">
        <f t="shared" si="4"/>
        <v/>
      </c>
      <c r="AA49" s="134"/>
      <c r="AB49" s="116" t="str">
        <f t="shared" si="5"/>
        <v/>
      </c>
    </row>
    <row r="50" spans="1:28" s="9" customFormat="1" x14ac:dyDescent="0.2">
      <c r="A50" s="326"/>
      <c r="B50" s="326">
        <v>566898</v>
      </c>
      <c r="C50" s="352" t="s">
        <v>571</v>
      </c>
      <c r="D50" s="328" t="s">
        <v>216</v>
      </c>
      <c r="E50" s="328" t="s">
        <v>76</v>
      </c>
      <c r="F50" s="333">
        <v>295</v>
      </c>
      <c r="G50" s="353" t="s">
        <v>230</v>
      </c>
      <c r="H50" s="353" t="s">
        <v>4</v>
      </c>
      <c r="I50" s="333" t="s">
        <v>19</v>
      </c>
      <c r="J50" s="333" t="s">
        <v>20</v>
      </c>
      <c r="K50" s="415">
        <v>74</v>
      </c>
      <c r="L50" s="415" t="s">
        <v>81</v>
      </c>
      <c r="M50" s="354">
        <v>15420</v>
      </c>
      <c r="N50" s="355"/>
      <c r="O50" s="199">
        <f t="shared" si="1"/>
        <v>15420</v>
      </c>
      <c r="P50" s="161"/>
      <c r="Q50" s="104"/>
      <c r="R50" s="195" t="str">
        <f t="shared" si="0"/>
        <v>-</v>
      </c>
      <c r="S50" s="132"/>
      <c r="T50" s="197" t="str">
        <f t="shared" si="2"/>
        <v/>
      </c>
      <c r="U50" s="119"/>
      <c r="V50" s="121" t="str">
        <f t="shared" si="3"/>
        <v/>
      </c>
      <c r="W50" s="119"/>
      <c r="X50" s="122"/>
      <c r="Y50" s="133"/>
      <c r="Z50" s="120" t="str">
        <f t="shared" si="4"/>
        <v/>
      </c>
      <c r="AA50" s="134"/>
      <c r="AB50" s="116" t="str">
        <f t="shared" si="5"/>
        <v/>
      </c>
    </row>
    <row r="51" spans="1:28" s="9" customFormat="1" x14ac:dyDescent="0.2">
      <c r="A51" s="417" t="s">
        <v>682</v>
      </c>
      <c r="B51" s="326">
        <v>570971</v>
      </c>
      <c r="C51" s="352" t="s">
        <v>572</v>
      </c>
      <c r="D51" s="328" t="s">
        <v>216</v>
      </c>
      <c r="E51" s="328" t="s">
        <v>76</v>
      </c>
      <c r="F51" s="333">
        <v>295</v>
      </c>
      <c r="G51" s="353" t="s">
        <v>230</v>
      </c>
      <c r="H51" s="353" t="s">
        <v>4</v>
      </c>
      <c r="I51" s="333" t="s">
        <v>19</v>
      </c>
      <c r="J51" s="333" t="s">
        <v>20</v>
      </c>
      <c r="K51" s="415">
        <v>74</v>
      </c>
      <c r="L51" s="415" t="s">
        <v>80</v>
      </c>
      <c r="M51" s="354">
        <v>15420</v>
      </c>
      <c r="N51" s="355"/>
      <c r="O51" s="199">
        <f t="shared" si="1"/>
        <v>15420</v>
      </c>
      <c r="P51" s="161"/>
      <c r="Q51" s="103"/>
      <c r="R51" s="195" t="str">
        <f t="shared" si="0"/>
        <v>-</v>
      </c>
      <c r="S51" s="119"/>
      <c r="T51" s="197" t="str">
        <f t="shared" si="2"/>
        <v/>
      </c>
      <c r="U51" s="119"/>
      <c r="V51" s="121" t="str">
        <f t="shared" si="3"/>
        <v/>
      </c>
      <c r="W51" s="119"/>
      <c r="X51" s="122"/>
      <c r="Y51" s="123"/>
      <c r="Z51" s="120" t="str">
        <f t="shared" si="4"/>
        <v/>
      </c>
      <c r="AA51" s="118"/>
      <c r="AB51" s="116" t="str">
        <f t="shared" si="5"/>
        <v/>
      </c>
    </row>
    <row r="52" spans="1:28" s="9" customFormat="1" x14ac:dyDescent="0.2">
      <c r="A52" s="326"/>
      <c r="B52" s="326">
        <v>568820</v>
      </c>
      <c r="C52" s="352" t="s">
        <v>573</v>
      </c>
      <c r="D52" s="328" t="s">
        <v>218</v>
      </c>
      <c r="E52" s="328" t="s">
        <v>75</v>
      </c>
      <c r="F52" s="333">
        <v>295</v>
      </c>
      <c r="G52" s="353" t="s">
        <v>230</v>
      </c>
      <c r="H52" s="353" t="s">
        <v>4</v>
      </c>
      <c r="I52" s="333" t="s">
        <v>19</v>
      </c>
      <c r="J52" s="333" t="s">
        <v>20</v>
      </c>
      <c r="K52" s="415">
        <v>74</v>
      </c>
      <c r="L52" s="415" t="s">
        <v>80</v>
      </c>
      <c r="M52" s="354">
        <v>15176</v>
      </c>
      <c r="N52" s="355"/>
      <c r="O52" s="199">
        <f t="shared" si="1"/>
        <v>15176</v>
      </c>
      <c r="P52" s="161"/>
      <c r="Q52" s="103"/>
      <c r="R52" s="195" t="str">
        <f t="shared" si="0"/>
        <v>-</v>
      </c>
      <c r="S52" s="119"/>
      <c r="T52" s="197" t="str">
        <f t="shared" si="2"/>
        <v/>
      </c>
      <c r="U52" s="119"/>
      <c r="V52" s="121" t="str">
        <f t="shared" si="3"/>
        <v/>
      </c>
      <c r="W52" s="119"/>
      <c r="X52" s="122"/>
      <c r="Y52" s="123"/>
      <c r="Z52" s="120" t="str">
        <f t="shared" si="4"/>
        <v/>
      </c>
      <c r="AA52" s="118"/>
      <c r="AB52" s="116" t="str">
        <f t="shared" si="5"/>
        <v/>
      </c>
    </row>
    <row r="53" spans="1:28" s="9" customFormat="1" x14ac:dyDescent="0.2">
      <c r="A53" s="326"/>
      <c r="B53" s="326">
        <v>568810</v>
      </c>
      <c r="C53" s="352" t="s">
        <v>574</v>
      </c>
      <c r="D53" s="328" t="s">
        <v>218</v>
      </c>
      <c r="E53" s="328" t="s">
        <v>76</v>
      </c>
      <c r="F53" s="333">
        <v>295</v>
      </c>
      <c r="G53" s="353" t="s">
        <v>230</v>
      </c>
      <c r="H53" s="353" t="s">
        <v>4</v>
      </c>
      <c r="I53" s="333" t="s">
        <v>17</v>
      </c>
      <c r="J53" s="333" t="s">
        <v>20</v>
      </c>
      <c r="K53" s="415">
        <v>75</v>
      </c>
      <c r="L53" s="415" t="s">
        <v>80</v>
      </c>
      <c r="M53" s="354">
        <v>15285</v>
      </c>
      <c r="N53" s="355"/>
      <c r="O53" s="199">
        <f t="shared" si="1"/>
        <v>15285</v>
      </c>
      <c r="P53" s="161"/>
      <c r="Q53" s="103"/>
      <c r="R53" s="195" t="str">
        <f t="shared" si="0"/>
        <v>-</v>
      </c>
      <c r="S53" s="119"/>
      <c r="T53" s="197" t="str">
        <f t="shared" si="2"/>
        <v/>
      </c>
      <c r="U53" s="119"/>
      <c r="V53" s="121" t="str">
        <f t="shared" si="3"/>
        <v/>
      </c>
      <c r="W53" s="119"/>
      <c r="X53" s="122"/>
      <c r="Y53" s="123"/>
      <c r="Z53" s="120" t="str">
        <f t="shared" si="4"/>
        <v/>
      </c>
      <c r="AA53" s="118"/>
      <c r="AB53" s="116" t="str">
        <f t="shared" si="5"/>
        <v/>
      </c>
    </row>
    <row r="54" spans="1:28" s="9" customFormat="1" x14ac:dyDescent="0.2">
      <c r="A54" s="326"/>
      <c r="B54" s="326">
        <v>570487</v>
      </c>
      <c r="C54" s="352" t="s">
        <v>575</v>
      </c>
      <c r="D54" s="328" t="s">
        <v>217</v>
      </c>
      <c r="E54" s="328" t="s">
        <v>75</v>
      </c>
      <c r="F54" s="333">
        <v>315</v>
      </c>
      <c r="G54" s="353" t="s">
        <v>229</v>
      </c>
      <c r="H54" s="353" t="s">
        <v>4</v>
      </c>
      <c r="I54" s="333" t="s">
        <v>20</v>
      </c>
      <c r="J54" s="333" t="s">
        <v>20</v>
      </c>
      <c r="K54" s="415">
        <v>71</v>
      </c>
      <c r="L54" s="415" t="s">
        <v>80</v>
      </c>
      <c r="M54" s="354">
        <v>16477</v>
      </c>
      <c r="N54" s="355"/>
      <c r="O54" s="199">
        <f t="shared" si="1"/>
        <v>16477</v>
      </c>
      <c r="P54" s="161"/>
      <c r="Q54" s="103"/>
      <c r="R54" s="195" t="str">
        <f t="shared" si="0"/>
        <v>-</v>
      </c>
      <c r="S54" s="119"/>
      <c r="T54" s="197" t="str">
        <f t="shared" si="2"/>
        <v/>
      </c>
      <c r="U54" s="119"/>
      <c r="V54" s="121" t="str">
        <f t="shared" si="3"/>
        <v/>
      </c>
      <c r="W54" s="119"/>
      <c r="X54" s="122"/>
      <c r="Y54" s="123"/>
      <c r="Z54" s="120" t="str">
        <f t="shared" si="4"/>
        <v/>
      </c>
      <c r="AA54" s="118"/>
      <c r="AB54" s="116" t="str">
        <f t="shared" si="5"/>
        <v/>
      </c>
    </row>
    <row r="55" spans="1:28" s="9" customFormat="1" x14ac:dyDescent="0.2">
      <c r="A55" s="326"/>
      <c r="B55" s="326">
        <v>555331</v>
      </c>
      <c r="C55" s="352" t="s">
        <v>576</v>
      </c>
      <c r="D55" s="328" t="s">
        <v>217</v>
      </c>
      <c r="E55" s="328" t="s">
        <v>76</v>
      </c>
      <c r="F55" s="333">
        <v>315</v>
      </c>
      <c r="G55" s="353" t="s">
        <v>229</v>
      </c>
      <c r="H55" s="353" t="s">
        <v>4</v>
      </c>
      <c r="I55" s="333" t="s">
        <v>17</v>
      </c>
      <c r="J55" s="333" t="s">
        <v>20</v>
      </c>
      <c r="K55" s="415">
        <v>75</v>
      </c>
      <c r="L55" s="415" t="s">
        <v>81</v>
      </c>
      <c r="M55" s="354">
        <v>16965</v>
      </c>
      <c r="N55" s="355"/>
      <c r="O55" s="199">
        <f t="shared" si="1"/>
        <v>16965</v>
      </c>
      <c r="P55" s="161"/>
      <c r="Q55" s="103"/>
      <c r="R55" s="195" t="str">
        <f t="shared" si="0"/>
        <v>-</v>
      </c>
      <c r="S55" s="119"/>
      <c r="T55" s="197" t="str">
        <f t="shared" si="2"/>
        <v/>
      </c>
      <c r="U55" s="119"/>
      <c r="V55" s="121" t="str">
        <f t="shared" si="3"/>
        <v/>
      </c>
      <c r="W55" s="119"/>
      <c r="X55" s="122"/>
      <c r="Y55" s="123"/>
      <c r="Z55" s="120" t="str">
        <f t="shared" si="4"/>
        <v/>
      </c>
      <c r="AA55" s="118"/>
      <c r="AB55" s="116" t="str">
        <f t="shared" si="5"/>
        <v/>
      </c>
    </row>
    <row r="56" spans="1:28" s="9" customFormat="1" x14ac:dyDescent="0.2">
      <c r="A56" s="326"/>
      <c r="B56" s="326">
        <v>570195</v>
      </c>
      <c r="C56" s="352" t="s">
        <v>577</v>
      </c>
      <c r="D56" s="328" t="s">
        <v>216</v>
      </c>
      <c r="E56" s="328" t="s">
        <v>75</v>
      </c>
      <c r="F56" s="333">
        <v>315</v>
      </c>
      <c r="G56" s="353" t="s">
        <v>78</v>
      </c>
      <c r="H56" s="353" t="s">
        <v>4</v>
      </c>
      <c r="I56" s="333" t="s">
        <v>20</v>
      </c>
      <c r="J56" s="333" t="s">
        <v>20</v>
      </c>
      <c r="K56" s="415">
        <v>72</v>
      </c>
      <c r="L56" s="415" t="s">
        <v>80</v>
      </c>
      <c r="M56" s="354">
        <v>14905</v>
      </c>
      <c r="N56" s="355"/>
      <c r="O56" s="199">
        <f t="shared" si="1"/>
        <v>14905</v>
      </c>
      <c r="P56" s="161"/>
      <c r="Q56" s="104"/>
      <c r="R56" s="195" t="str">
        <f t="shared" si="0"/>
        <v>-</v>
      </c>
      <c r="S56" s="132"/>
      <c r="T56" s="197" t="str">
        <f t="shared" si="2"/>
        <v/>
      </c>
      <c r="U56" s="119"/>
      <c r="V56" s="121" t="str">
        <f t="shared" si="3"/>
        <v/>
      </c>
      <c r="W56" s="119"/>
      <c r="X56" s="122"/>
      <c r="Y56" s="133"/>
      <c r="Z56" s="120" t="str">
        <f t="shared" si="4"/>
        <v/>
      </c>
      <c r="AA56" s="134"/>
      <c r="AB56" s="116" t="str">
        <f t="shared" si="5"/>
        <v/>
      </c>
    </row>
    <row r="57" spans="1:28" s="9" customFormat="1" x14ac:dyDescent="0.2">
      <c r="A57" s="326"/>
      <c r="B57" s="326">
        <v>566897</v>
      </c>
      <c r="C57" s="352" t="s">
        <v>578</v>
      </c>
      <c r="D57" s="328" t="s">
        <v>216</v>
      </c>
      <c r="E57" s="328" t="s">
        <v>76</v>
      </c>
      <c r="F57" s="333">
        <v>315</v>
      </c>
      <c r="G57" s="353" t="s">
        <v>78</v>
      </c>
      <c r="H57" s="353" t="s">
        <v>4</v>
      </c>
      <c r="I57" s="333" t="s">
        <v>19</v>
      </c>
      <c r="J57" s="333" t="s">
        <v>20</v>
      </c>
      <c r="K57" s="415">
        <v>75</v>
      </c>
      <c r="L57" s="415" t="s">
        <v>81</v>
      </c>
      <c r="M57" s="354">
        <v>15339</v>
      </c>
      <c r="N57" s="355"/>
      <c r="O57" s="199">
        <f t="shared" si="1"/>
        <v>15339</v>
      </c>
      <c r="P57" s="161"/>
      <c r="Q57" s="104"/>
      <c r="R57" s="195" t="str">
        <f t="shared" si="0"/>
        <v>-</v>
      </c>
      <c r="S57" s="132"/>
      <c r="T57" s="197" t="str">
        <f t="shared" si="2"/>
        <v/>
      </c>
      <c r="U57" s="119"/>
      <c r="V57" s="121" t="str">
        <f t="shared" si="3"/>
        <v/>
      </c>
      <c r="W57" s="119"/>
      <c r="X57" s="122"/>
      <c r="Y57" s="133"/>
      <c r="Z57" s="120" t="str">
        <f t="shared" si="4"/>
        <v/>
      </c>
      <c r="AA57" s="134"/>
      <c r="AB57" s="116" t="str">
        <f t="shared" si="5"/>
        <v/>
      </c>
    </row>
    <row r="58" spans="1:28" s="9" customFormat="1" x14ac:dyDescent="0.2">
      <c r="A58" s="326"/>
      <c r="B58" s="326">
        <v>568821</v>
      </c>
      <c r="C58" s="352" t="s">
        <v>579</v>
      </c>
      <c r="D58" s="328" t="s">
        <v>218</v>
      </c>
      <c r="E58" s="328" t="s">
        <v>75</v>
      </c>
      <c r="F58" s="333">
        <v>315</v>
      </c>
      <c r="G58" s="353" t="s">
        <v>78</v>
      </c>
      <c r="H58" s="353" t="s">
        <v>4</v>
      </c>
      <c r="I58" s="333" t="s">
        <v>19</v>
      </c>
      <c r="J58" s="333" t="s">
        <v>19</v>
      </c>
      <c r="K58" s="415">
        <v>73</v>
      </c>
      <c r="L58" s="415" t="s">
        <v>80</v>
      </c>
      <c r="M58" s="354">
        <v>15637</v>
      </c>
      <c r="N58" s="355"/>
      <c r="O58" s="199">
        <f t="shared" si="1"/>
        <v>15637</v>
      </c>
      <c r="P58" s="161"/>
      <c r="Q58" s="103"/>
      <c r="R58" s="195" t="str">
        <f t="shared" si="0"/>
        <v>-</v>
      </c>
      <c r="S58" s="132"/>
      <c r="T58" s="197" t="str">
        <f t="shared" si="2"/>
        <v/>
      </c>
      <c r="U58" s="119"/>
      <c r="V58" s="121" t="str">
        <f t="shared" si="3"/>
        <v/>
      </c>
      <c r="W58" s="119"/>
      <c r="X58" s="122"/>
      <c r="Y58" s="133"/>
      <c r="Z58" s="120" t="str">
        <f t="shared" si="4"/>
        <v/>
      </c>
      <c r="AA58" s="118"/>
      <c r="AB58" s="116" t="str">
        <f t="shared" si="5"/>
        <v/>
      </c>
    </row>
    <row r="59" spans="1:28" s="9" customFormat="1" x14ac:dyDescent="0.2">
      <c r="A59" s="326"/>
      <c r="B59" s="326">
        <v>568811</v>
      </c>
      <c r="C59" s="352" t="s">
        <v>580</v>
      </c>
      <c r="D59" s="328" t="s">
        <v>218</v>
      </c>
      <c r="E59" s="328" t="s">
        <v>76</v>
      </c>
      <c r="F59" s="333">
        <v>315</v>
      </c>
      <c r="G59" s="353" t="s">
        <v>78</v>
      </c>
      <c r="H59" s="353" t="s">
        <v>4</v>
      </c>
      <c r="I59" s="333" t="s">
        <v>19</v>
      </c>
      <c r="J59" s="333" t="s">
        <v>19</v>
      </c>
      <c r="K59" s="415">
        <v>75</v>
      </c>
      <c r="L59" s="415" t="s">
        <v>80</v>
      </c>
      <c r="M59" s="354">
        <v>15908</v>
      </c>
      <c r="N59" s="355"/>
      <c r="O59" s="199">
        <f t="shared" si="1"/>
        <v>15908</v>
      </c>
      <c r="P59" s="161"/>
      <c r="Q59" s="103"/>
      <c r="R59" s="195" t="str">
        <f t="shared" si="0"/>
        <v>-</v>
      </c>
      <c r="S59" s="132"/>
      <c r="T59" s="197" t="str">
        <f t="shared" si="2"/>
        <v/>
      </c>
      <c r="U59" s="119"/>
      <c r="V59" s="121" t="str">
        <f t="shared" si="3"/>
        <v/>
      </c>
      <c r="W59" s="119"/>
      <c r="X59" s="122"/>
      <c r="Y59" s="133"/>
      <c r="Z59" s="120" t="str">
        <f t="shared" si="4"/>
        <v/>
      </c>
      <c r="AA59" s="118"/>
      <c r="AB59" s="116" t="str">
        <f t="shared" si="5"/>
        <v/>
      </c>
    </row>
    <row r="60" spans="1:28" s="9" customFormat="1" x14ac:dyDescent="0.2">
      <c r="A60" s="326"/>
      <c r="B60" s="326">
        <v>570330</v>
      </c>
      <c r="C60" s="352" t="s">
        <v>581</v>
      </c>
      <c r="D60" s="328" t="s">
        <v>216</v>
      </c>
      <c r="E60" s="328" t="s">
        <v>75</v>
      </c>
      <c r="F60" s="333">
        <v>315</v>
      </c>
      <c r="G60" s="353" t="s">
        <v>230</v>
      </c>
      <c r="H60" s="353" t="s">
        <v>4</v>
      </c>
      <c r="I60" s="333" t="s">
        <v>20</v>
      </c>
      <c r="J60" s="333" t="s">
        <v>20</v>
      </c>
      <c r="K60" s="415">
        <v>71</v>
      </c>
      <c r="L60" s="415" t="s">
        <v>80</v>
      </c>
      <c r="M60" s="354">
        <v>15637</v>
      </c>
      <c r="N60" s="355"/>
      <c r="O60" s="199">
        <f t="shared" si="1"/>
        <v>15637</v>
      </c>
      <c r="P60" s="161"/>
      <c r="Q60" s="104"/>
      <c r="R60" s="195" t="str">
        <f t="shared" si="0"/>
        <v>-</v>
      </c>
      <c r="S60" s="132"/>
      <c r="T60" s="197" t="str">
        <f t="shared" si="2"/>
        <v/>
      </c>
      <c r="U60" s="119"/>
      <c r="V60" s="121" t="str">
        <f t="shared" si="3"/>
        <v/>
      </c>
      <c r="W60" s="119"/>
      <c r="X60" s="122"/>
      <c r="Y60" s="133"/>
      <c r="Z60" s="120" t="str">
        <f t="shared" si="4"/>
        <v/>
      </c>
      <c r="AA60" s="118"/>
      <c r="AB60" s="116" t="str">
        <f t="shared" si="5"/>
        <v/>
      </c>
    </row>
    <row r="61" spans="1:28" s="9" customFormat="1" x14ac:dyDescent="0.2">
      <c r="A61" s="417" t="s">
        <v>682</v>
      </c>
      <c r="B61" s="326">
        <v>570963</v>
      </c>
      <c r="C61" s="352" t="s">
        <v>582</v>
      </c>
      <c r="D61" s="328" t="s">
        <v>216</v>
      </c>
      <c r="E61" s="328" t="s">
        <v>75</v>
      </c>
      <c r="F61" s="333">
        <v>315</v>
      </c>
      <c r="G61" s="353" t="s">
        <v>230</v>
      </c>
      <c r="H61" s="353" t="s">
        <v>4</v>
      </c>
      <c r="I61" s="333" t="s">
        <v>18</v>
      </c>
      <c r="J61" s="333" t="s">
        <v>20</v>
      </c>
      <c r="K61" s="415">
        <v>71</v>
      </c>
      <c r="L61" s="415" t="s">
        <v>79</v>
      </c>
      <c r="M61" s="354">
        <v>15637</v>
      </c>
      <c r="N61" s="355"/>
      <c r="O61" s="199">
        <f t="shared" si="1"/>
        <v>15637</v>
      </c>
      <c r="P61" s="161"/>
      <c r="Q61" s="103"/>
      <c r="R61" s="195" t="str">
        <f t="shared" si="0"/>
        <v>-</v>
      </c>
      <c r="S61" s="132"/>
      <c r="T61" s="197" t="str">
        <f t="shared" si="2"/>
        <v/>
      </c>
      <c r="U61" s="119"/>
      <c r="V61" s="121" t="str">
        <f t="shared" si="3"/>
        <v/>
      </c>
      <c r="W61" s="119"/>
      <c r="X61" s="122"/>
      <c r="Y61" s="133"/>
      <c r="Z61" s="120" t="str">
        <f t="shared" si="4"/>
        <v/>
      </c>
      <c r="AA61" s="118"/>
      <c r="AB61" s="116" t="str">
        <f t="shared" si="5"/>
        <v/>
      </c>
    </row>
    <row r="62" spans="1:28" s="9" customFormat="1" x14ac:dyDescent="0.2">
      <c r="A62" s="326"/>
      <c r="B62" s="326">
        <v>566896</v>
      </c>
      <c r="C62" s="352" t="s">
        <v>583</v>
      </c>
      <c r="D62" s="328" t="s">
        <v>216</v>
      </c>
      <c r="E62" s="328" t="s">
        <v>76</v>
      </c>
      <c r="F62" s="333">
        <v>315</v>
      </c>
      <c r="G62" s="353" t="s">
        <v>230</v>
      </c>
      <c r="H62" s="353" t="s">
        <v>4</v>
      </c>
      <c r="I62" s="333" t="s">
        <v>19</v>
      </c>
      <c r="J62" s="333" t="s">
        <v>20</v>
      </c>
      <c r="K62" s="415">
        <v>73</v>
      </c>
      <c r="L62" s="415" t="s">
        <v>80</v>
      </c>
      <c r="M62" s="354">
        <v>15908</v>
      </c>
      <c r="N62" s="355"/>
      <c r="O62" s="199">
        <f t="shared" si="1"/>
        <v>15908</v>
      </c>
      <c r="P62" s="161"/>
      <c r="Q62" s="103"/>
      <c r="R62" s="195" t="str">
        <f t="shared" si="0"/>
        <v>-</v>
      </c>
      <c r="S62" s="132"/>
      <c r="T62" s="197" t="str">
        <f t="shared" si="2"/>
        <v/>
      </c>
      <c r="U62" s="119"/>
      <c r="V62" s="121" t="str">
        <f t="shared" si="3"/>
        <v/>
      </c>
      <c r="W62" s="119"/>
      <c r="X62" s="122"/>
      <c r="Y62" s="133"/>
      <c r="Z62" s="120" t="str">
        <f t="shared" si="4"/>
        <v/>
      </c>
      <c r="AA62" s="118"/>
      <c r="AB62" s="116" t="str">
        <f t="shared" si="5"/>
        <v/>
      </c>
    </row>
    <row r="63" spans="1:28" s="9" customFormat="1" x14ac:dyDescent="0.2">
      <c r="A63" s="417" t="s">
        <v>682</v>
      </c>
      <c r="B63" s="326">
        <v>570973</v>
      </c>
      <c r="C63" s="352" t="s">
        <v>584</v>
      </c>
      <c r="D63" s="328" t="s">
        <v>216</v>
      </c>
      <c r="E63" s="328" t="s">
        <v>76</v>
      </c>
      <c r="F63" s="333">
        <v>315</v>
      </c>
      <c r="G63" s="353" t="s">
        <v>230</v>
      </c>
      <c r="H63" s="353" t="s">
        <v>4</v>
      </c>
      <c r="I63" s="333" t="s">
        <v>19</v>
      </c>
      <c r="J63" s="333" t="s">
        <v>20</v>
      </c>
      <c r="K63" s="415">
        <v>74</v>
      </c>
      <c r="L63" s="415" t="s">
        <v>80</v>
      </c>
      <c r="M63" s="354">
        <v>15908</v>
      </c>
      <c r="N63" s="355"/>
      <c r="O63" s="199">
        <f t="shared" si="1"/>
        <v>15908</v>
      </c>
      <c r="P63" s="161"/>
      <c r="Q63" s="103"/>
      <c r="R63" s="195" t="str">
        <f t="shared" si="0"/>
        <v>-</v>
      </c>
      <c r="S63" s="132"/>
      <c r="T63" s="197" t="str">
        <f t="shared" si="2"/>
        <v/>
      </c>
      <c r="U63" s="119"/>
      <c r="V63" s="121" t="str">
        <f t="shared" si="3"/>
        <v/>
      </c>
      <c r="W63" s="119"/>
      <c r="X63" s="122"/>
      <c r="Y63" s="133"/>
      <c r="Z63" s="120" t="str">
        <f t="shared" si="4"/>
        <v/>
      </c>
      <c r="AA63" s="10"/>
      <c r="AB63" s="116" t="str">
        <f t="shared" si="5"/>
        <v/>
      </c>
    </row>
    <row r="64" spans="1:28" s="9" customFormat="1" x14ac:dyDescent="0.2">
      <c r="A64" s="326"/>
      <c r="B64" s="326">
        <v>568822</v>
      </c>
      <c r="C64" s="352" t="s">
        <v>585</v>
      </c>
      <c r="D64" s="328" t="s">
        <v>218</v>
      </c>
      <c r="E64" s="328" t="s">
        <v>75</v>
      </c>
      <c r="F64" s="333">
        <v>315</v>
      </c>
      <c r="G64" s="353" t="s">
        <v>230</v>
      </c>
      <c r="H64" s="353" t="s">
        <v>4</v>
      </c>
      <c r="I64" s="333" t="s">
        <v>19</v>
      </c>
      <c r="J64" s="333" t="s">
        <v>20</v>
      </c>
      <c r="K64" s="415">
        <v>74</v>
      </c>
      <c r="L64" s="415" t="s">
        <v>80</v>
      </c>
      <c r="M64" s="354">
        <v>15854</v>
      </c>
      <c r="N64" s="355"/>
      <c r="O64" s="199">
        <f t="shared" si="1"/>
        <v>15854</v>
      </c>
      <c r="P64" s="161"/>
      <c r="Q64" s="103"/>
      <c r="R64" s="195" t="str">
        <f t="shared" si="0"/>
        <v>-</v>
      </c>
      <c r="S64" s="132"/>
      <c r="T64" s="197" t="str">
        <f t="shared" si="2"/>
        <v/>
      </c>
      <c r="U64" s="119"/>
      <c r="V64" s="121" t="str">
        <f t="shared" si="3"/>
        <v/>
      </c>
      <c r="W64" s="119"/>
      <c r="X64" s="122"/>
      <c r="Y64" s="133"/>
      <c r="Z64" s="120" t="str">
        <f t="shared" si="4"/>
        <v/>
      </c>
      <c r="AA64" s="151"/>
      <c r="AB64" s="116" t="str">
        <f t="shared" si="5"/>
        <v/>
      </c>
    </row>
    <row r="65" spans="1:28" s="9" customFormat="1" x14ac:dyDescent="0.2">
      <c r="A65" s="326"/>
      <c r="B65" s="326">
        <v>568812</v>
      </c>
      <c r="C65" s="352" t="s">
        <v>586</v>
      </c>
      <c r="D65" s="328" t="s">
        <v>218</v>
      </c>
      <c r="E65" s="328" t="s">
        <v>76</v>
      </c>
      <c r="F65" s="333">
        <v>315</v>
      </c>
      <c r="G65" s="353" t="s">
        <v>230</v>
      </c>
      <c r="H65" s="353" t="s">
        <v>4</v>
      </c>
      <c r="I65" s="333" t="s">
        <v>19</v>
      </c>
      <c r="J65" s="333" t="s">
        <v>20</v>
      </c>
      <c r="K65" s="415">
        <v>75</v>
      </c>
      <c r="L65" s="415" t="s">
        <v>80</v>
      </c>
      <c r="M65" s="354">
        <v>16342</v>
      </c>
      <c r="N65" s="355"/>
      <c r="O65" s="199">
        <f t="shared" si="1"/>
        <v>16342</v>
      </c>
      <c r="P65" s="161"/>
      <c r="Q65" s="103"/>
      <c r="R65" s="195" t="str">
        <f t="shared" si="0"/>
        <v>-</v>
      </c>
      <c r="S65" s="132"/>
      <c r="T65" s="197" t="str">
        <f t="shared" si="2"/>
        <v/>
      </c>
      <c r="U65" s="119"/>
      <c r="V65" s="121" t="str">
        <f t="shared" si="3"/>
        <v/>
      </c>
      <c r="W65" s="119"/>
      <c r="X65" s="122"/>
      <c r="Y65" s="133"/>
      <c r="Z65" s="120" t="str">
        <f t="shared" si="4"/>
        <v/>
      </c>
      <c r="AA65" s="118"/>
      <c r="AB65" s="116" t="str">
        <f t="shared" si="5"/>
        <v/>
      </c>
    </row>
    <row r="66" spans="1:28" s="9" customFormat="1" x14ac:dyDescent="0.2">
      <c r="A66" s="326"/>
      <c r="B66" s="326">
        <v>560920</v>
      </c>
      <c r="C66" s="352" t="s">
        <v>587</v>
      </c>
      <c r="D66" s="328" t="s">
        <v>220</v>
      </c>
      <c r="E66" s="328" t="s">
        <v>75</v>
      </c>
      <c r="F66" s="333">
        <v>315</v>
      </c>
      <c r="G66" s="353" t="s">
        <v>230</v>
      </c>
      <c r="H66" s="353" t="s">
        <v>4</v>
      </c>
      <c r="I66" s="333" t="s">
        <v>20</v>
      </c>
      <c r="J66" s="333" t="s">
        <v>18</v>
      </c>
      <c r="K66" s="415">
        <v>71</v>
      </c>
      <c r="L66" s="415" t="s">
        <v>80</v>
      </c>
      <c r="M66" s="354">
        <v>16179</v>
      </c>
      <c r="N66" s="355"/>
      <c r="O66" s="199">
        <f t="shared" si="1"/>
        <v>16179</v>
      </c>
      <c r="P66" s="161"/>
      <c r="Q66" s="103"/>
      <c r="R66" s="195" t="str">
        <f t="shared" si="0"/>
        <v>-</v>
      </c>
      <c r="S66" s="132"/>
      <c r="T66" s="197" t="str">
        <f t="shared" si="2"/>
        <v/>
      </c>
      <c r="U66" s="119"/>
      <c r="V66" s="121" t="str">
        <f t="shared" si="3"/>
        <v/>
      </c>
      <c r="W66" s="119"/>
      <c r="X66" s="122"/>
      <c r="Y66" s="133"/>
      <c r="Z66" s="120" t="str">
        <f t="shared" si="4"/>
        <v/>
      </c>
      <c r="AA66" s="118"/>
      <c r="AB66" s="116" t="str">
        <f t="shared" si="5"/>
        <v/>
      </c>
    </row>
    <row r="67" spans="1:28" s="9" customFormat="1" x14ac:dyDescent="0.2">
      <c r="A67" s="326"/>
      <c r="B67" s="326">
        <v>554937</v>
      </c>
      <c r="C67" s="352" t="s">
        <v>588</v>
      </c>
      <c r="D67" s="328" t="s">
        <v>220</v>
      </c>
      <c r="E67" s="328" t="s">
        <v>76</v>
      </c>
      <c r="F67" s="333">
        <v>315</v>
      </c>
      <c r="G67" s="353" t="s">
        <v>230</v>
      </c>
      <c r="H67" s="353" t="s">
        <v>4</v>
      </c>
      <c r="I67" s="333" t="s">
        <v>19</v>
      </c>
      <c r="J67" s="333" t="s">
        <v>18</v>
      </c>
      <c r="K67" s="415">
        <v>76</v>
      </c>
      <c r="L67" s="415" t="s">
        <v>81</v>
      </c>
      <c r="M67" s="354">
        <v>16640</v>
      </c>
      <c r="N67" s="355"/>
      <c r="O67" s="199">
        <f t="shared" si="1"/>
        <v>16640</v>
      </c>
      <c r="P67" s="161"/>
      <c r="Q67" s="103"/>
      <c r="R67" s="195" t="str">
        <f t="shared" si="0"/>
        <v>-</v>
      </c>
      <c r="S67" s="132"/>
      <c r="T67" s="197" t="str">
        <f t="shared" si="2"/>
        <v/>
      </c>
      <c r="U67" s="119"/>
      <c r="V67" s="121" t="str">
        <f t="shared" si="3"/>
        <v/>
      </c>
      <c r="W67" s="119"/>
      <c r="X67" s="122"/>
      <c r="Y67" s="133"/>
      <c r="Z67" s="120" t="str">
        <f t="shared" si="4"/>
        <v/>
      </c>
      <c r="AA67" s="118"/>
      <c r="AB67" s="116" t="str">
        <f t="shared" si="5"/>
        <v/>
      </c>
    </row>
    <row r="68" spans="1:28" s="9" customFormat="1" x14ac:dyDescent="0.2">
      <c r="A68" s="326"/>
      <c r="B68" s="326">
        <v>570751</v>
      </c>
      <c r="C68" s="352" t="s">
        <v>589</v>
      </c>
      <c r="D68" s="328" t="s">
        <v>216</v>
      </c>
      <c r="E68" s="328" t="s">
        <v>74</v>
      </c>
      <c r="F68" s="333">
        <v>385</v>
      </c>
      <c r="G68" s="353" t="s">
        <v>226</v>
      </c>
      <c r="H68" s="353" t="s">
        <v>4</v>
      </c>
      <c r="I68" s="333" t="s">
        <v>18</v>
      </c>
      <c r="J68" s="333" t="s">
        <v>20</v>
      </c>
      <c r="K68" s="415">
        <v>71</v>
      </c>
      <c r="L68" s="415" t="s">
        <v>80</v>
      </c>
      <c r="M68" s="354">
        <v>16288</v>
      </c>
      <c r="N68" s="355"/>
      <c r="O68" s="199">
        <f t="shared" si="1"/>
        <v>16288</v>
      </c>
      <c r="P68" s="161"/>
      <c r="Q68" s="103"/>
      <c r="R68" s="195" t="str">
        <f t="shared" si="0"/>
        <v>-</v>
      </c>
      <c r="S68" s="132"/>
      <c r="T68" s="197" t="str">
        <f t="shared" si="2"/>
        <v/>
      </c>
      <c r="U68" s="119"/>
      <c r="V68" s="121" t="str">
        <f t="shared" si="3"/>
        <v/>
      </c>
      <c r="W68" s="119"/>
      <c r="X68" s="122"/>
      <c r="Y68" s="133"/>
      <c r="Z68" s="120" t="str">
        <f t="shared" si="4"/>
        <v/>
      </c>
      <c r="AA68" s="118"/>
      <c r="AB68" s="116" t="str">
        <f t="shared" si="5"/>
        <v/>
      </c>
    </row>
    <row r="69" spans="1:28" s="9" customFormat="1" x14ac:dyDescent="0.2">
      <c r="A69" s="326"/>
      <c r="B69" s="326">
        <v>570752</v>
      </c>
      <c r="C69" s="352" t="s">
        <v>590</v>
      </c>
      <c r="D69" s="328" t="s">
        <v>216</v>
      </c>
      <c r="E69" s="328" t="s">
        <v>74</v>
      </c>
      <c r="F69" s="333">
        <v>385</v>
      </c>
      <c r="G69" s="353" t="s">
        <v>223</v>
      </c>
      <c r="H69" s="353" t="s">
        <v>4</v>
      </c>
      <c r="I69" s="333" t="s">
        <v>18</v>
      </c>
      <c r="J69" s="333" t="s">
        <v>18</v>
      </c>
      <c r="K69" s="415">
        <v>70</v>
      </c>
      <c r="L69" s="415" t="s">
        <v>79</v>
      </c>
      <c r="M69" s="354">
        <v>14391</v>
      </c>
      <c r="N69" s="355"/>
      <c r="O69" s="199">
        <f t="shared" si="1"/>
        <v>14391</v>
      </c>
      <c r="P69" s="161"/>
      <c r="Q69" s="103"/>
      <c r="R69" s="195" t="str">
        <f t="shared" si="0"/>
        <v>-</v>
      </c>
      <c r="S69" s="132"/>
      <c r="T69" s="197" t="str">
        <f t="shared" si="2"/>
        <v/>
      </c>
      <c r="U69" s="119"/>
      <c r="V69" s="121" t="str">
        <f t="shared" si="3"/>
        <v/>
      </c>
      <c r="W69" s="119"/>
      <c r="X69" s="122"/>
      <c r="Y69" s="133"/>
      <c r="Z69" s="120" t="str">
        <f t="shared" si="4"/>
        <v/>
      </c>
      <c r="AA69" s="118"/>
      <c r="AB69" s="116" t="str">
        <f t="shared" si="5"/>
        <v/>
      </c>
    </row>
    <row r="70" spans="1:28" s="9" customFormat="1" x14ac:dyDescent="0.2">
      <c r="A70" s="326"/>
      <c r="B70" s="326">
        <v>570044</v>
      </c>
      <c r="C70" s="352" t="s">
        <v>591</v>
      </c>
      <c r="D70" s="328" t="s">
        <v>217</v>
      </c>
      <c r="E70" s="328" t="s">
        <v>75</v>
      </c>
      <c r="F70" s="333">
        <v>385</v>
      </c>
      <c r="G70" s="353" t="s">
        <v>223</v>
      </c>
      <c r="H70" s="353" t="s">
        <v>4</v>
      </c>
      <c r="I70" s="333" t="s">
        <v>20</v>
      </c>
      <c r="J70" s="333" t="s">
        <v>18</v>
      </c>
      <c r="K70" s="415">
        <v>72</v>
      </c>
      <c r="L70" s="415" t="s">
        <v>80</v>
      </c>
      <c r="M70" s="354">
        <v>16233</v>
      </c>
      <c r="N70" s="355"/>
      <c r="O70" s="199">
        <f t="shared" si="1"/>
        <v>16233</v>
      </c>
      <c r="P70" s="161"/>
      <c r="Q70" s="103"/>
      <c r="R70" s="195"/>
      <c r="S70" s="132"/>
      <c r="T70" s="197"/>
      <c r="U70" s="119"/>
      <c r="V70" s="121"/>
      <c r="W70" s="119"/>
      <c r="X70" s="122"/>
      <c r="Y70" s="133"/>
      <c r="Z70" s="120"/>
      <c r="AA70" s="118"/>
      <c r="AB70" s="116"/>
    </row>
    <row r="71" spans="1:28" s="9" customFormat="1" x14ac:dyDescent="0.2">
      <c r="A71" s="326"/>
      <c r="B71" s="326">
        <v>569400</v>
      </c>
      <c r="C71" s="352" t="s">
        <v>592</v>
      </c>
      <c r="D71" s="328" t="s">
        <v>218</v>
      </c>
      <c r="E71" s="328" t="s">
        <v>75</v>
      </c>
      <c r="F71" s="333">
        <v>385</v>
      </c>
      <c r="G71" s="353" t="s">
        <v>223</v>
      </c>
      <c r="H71" s="353" t="s">
        <v>4</v>
      </c>
      <c r="I71" s="333" t="s">
        <v>20</v>
      </c>
      <c r="J71" s="333" t="s">
        <v>20</v>
      </c>
      <c r="K71" s="415">
        <v>74</v>
      </c>
      <c r="L71" s="415" t="s">
        <v>80</v>
      </c>
      <c r="M71" s="354">
        <v>16179</v>
      </c>
      <c r="N71" s="355"/>
      <c r="O71" s="199">
        <f t="shared" si="1"/>
        <v>16179</v>
      </c>
      <c r="P71" s="161"/>
      <c r="Q71" s="103"/>
      <c r="R71" s="195"/>
      <c r="S71" s="132"/>
      <c r="T71" s="197"/>
      <c r="U71" s="119"/>
      <c r="V71" s="121"/>
      <c r="W71" s="119"/>
      <c r="X71" s="122"/>
      <c r="Y71" s="133"/>
      <c r="Z71" s="120"/>
      <c r="AA71" s="118"/>
      <c r="AB71" s="116"/>
    </row>
    <row r="72" spans="1:28" s="9" customFormat="1" x14ac:dyDescent="0.2">
      <c r="A72" s="326"/>
      <c r="B72" s="326">
        <v>552492</v>
      </c>
      <c r="C72" s="352" t="s">
        <v>593</v>
      </c>
      <c r="D72" s="328" t="s">
        <v>220</v>
      </c>
      <c r="E72" s="328" t="s">
        <v>74</v>
      </c>
      <c r="F72" s="333">
        <v>385</v>
      </c>
      <c r="G72" s="353" t="s">
        <v>223</v>
      </c>
      <c r="H72" s="353" t="s">
        <v>4</v>
      </c>
      <c r="I72" s="333" t="s">
        <v>19</v>
      </c>
      <c r="J72" s="333" t="s">
        <v>18</v>
      </c>
      <c r="K72" s="415">
        <v>72</v>
      </c>
      <c r="L72" s="415" t="s">
        <v>80</v>
      </c>
      <c r="M72" s="354">
        <v>15285</v>
      </c>
      <c r="N72" s="355"/>
      <c r="O72" s="199">
        <f t="shared" si="1"/>
        <v>15285</v>
      </c>
      <c r="P72" s="161"/>
      <c r="Q72" s="103"/>
      <c r="R72" s="195"/>
      <c r="S72" s="132"/>
      <c r="T72" s="197"/>
      <c r="U72" s="119"/>
      <c r="V72" s="121"/>
      <c r="W72" s="119"/>
      <c r="X72" s="122"/>
      <c r="Y72" s="133"/>
      <c r="Z72" s="120"/>
      <c r="AA72" s="118"/>
      <c r="AB72" s="116"/>
    </row>
    <row r="73" spans="1:28" s="9" customFormat="1" ht="13.5" thickBot="1" x14ac:dyDescent="0.25">
      <c r="A73" s="334"/>
      <c r="B73" s="334">
        <v>560104</v>
      </c>
      <c r="C73" s="356" t="s">
        <v>594</v>
      </c>
      <c r="D73" s="336" t="s">
        <v>220</v>
      </c>
      <c r="E73" s="336" t="s">
        <v>75</v>
      </c>
      <c r="F73" s="357">
        <v>12</v>
      </c>
      <c r="G73" s="358" t="s">
        <v>77</v>
      </c>
      <c r="H73" s="358" t="s">
        <v>234</v>
      </c>
      <c r="I73" s="357" t="s">
        <v>20</v>
      </c>
      <c r="J73" s="357" t="s">
        <v>18</v>
      </c>
      <c r="K73" s="359">
        <v>69</v>
      </c>
      <c r="L73" s="359" t="s">
        <v>79</v>
      </c>
      <c r="M73" s="360">
        <v>19648</v>
      </c>
      <c r="N73" s="361"/>
      <c r="O73" s="200">
        <f t="shared" si="1"/>
        <v>19648</v>
      </c>
      <c r="P73" s="167"/>
      <c r="Q73" s="103"/>
      <c r="R73" s="198"/>
      <c r="S73" s="178"/>
      <c r="T73" s="198"/>
      <c r="U73" s="119"/>
      <c r="V73" s="158"/>
      <c r="W73" s="119"/>
      <c r="X73" s="159"/>
      <c r="Y73" s="178"/>
      <c r="Z73" s="157"/>
      <c r="AA73" s="118"/>
      <c r="AB73" s="116"/>
    </row>
  </sheetData>
  <autoFilter ref="A13:AB73"/>
  <sortState ref="B14:AG69">
    <sortCondition ref="F14:F69"/>
  </sortState>
  <mergeCells count="1">
    <mergeCell ref="R2:X3"/>
  </mergeCells>
  <phoneticPr fontId="3" type="noConversion"/>
  <pageMargins left="0.19685039370078741" right="0.19685039370078741" top="0.59055118110236227" bottom="0.78740157480314965" header="0.51181102362204722" footer="0.51181102362204722"/>
  <pageSetup paperSize="9" scale="46" orientation="portrait" r:id="rId1"/>
  <headerFooter alignWithMargins="0">
    <oddHeader>&amp;CFULDA NÁKLADNÉ PNEUMATIKY&amp;R&amp;P/&amp;N</oddHeader>
    <oddFooter>&amp;CTento cenník vydal Goodyear Dunlop Tires Slovakia, s.r.o., Ivánska cesta 30/B, Bratislava v nadväznosti na ZMLUVU O NEVÝHRADNEJ DISTRIBÚCII uzatvorenej medzi GDTS a jeho zmluvnými partnermi.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zoomScale="80" zoomScaleNormal="80" workbookViewId="0">
      <pane ySplit="13" topLeftCell="A14" activePane="bottomLeft" state="frozen"/>
      <selection pane="bottomLeft" activeCell="O9" sqref="O9:O12"/>
    </sheetView>
  </sheetViews>
  <sheetFormatPr defaultRowHeight="12.75" x14ac:dyDescent="0.2"/>
  <cols>
    <col min="1" max="1" width="19.140625" bestFit="1" customWidth="1"/>
    <col min="2" max="2" width="10.85546875" bestFit="1" customWidth="1"/>
    <col min="3" max="3" width="39.28515625" customWidth="1"/>
    <col min="4" max="4" width="22" customWidth="1"/>
    <col min="5" max="5" width="16.42578125" style="8" customWidth="1"/>
    <col min="6" max="6" width="7.85546875" style="11" customWidth="1"/>
    <col min="7" max="7" width="6.85546875" style="11" customWidth="1"/>
    <col min="8" max="8" width="7.7109375" style="11" customWidth="1"/>
    <col min="9" max="9" width="9.7109375" style="11" customWidth="1"/>
    <col min="10" max="10" width="8.7109375" style="11" customWidth="1"/>
    <col min="11" max="12" width="8.5703125" style="11" customWidth="1"/>
    <col min="13" max="13" width="13.5703125" customWidth="1"/>
    <col min="14" max="14" width="12.42578125" customWidth="1"/>
    <col min="15" max="15" width="14.140625" style="17" customWidth="1"/>
    <col min="16" max="16" width="11.85546875" style="3" customWidth="1"/>
    <col min="17" max="17" width="2.42578125" customWidth="1"/>
    <col min="18" max="18" width="13.7109375" customWidth="1"/>
    <col min="19" max="19" width="1" customWidth="1"/>
    <col min="20" max="20" width="14.42578125" customWidth="1"/>
    <col min="21" max="21" width="1.140625" customWidth="1"/>
    <col min="22" max="22" width="14.140625" customWidth="1"/>
    <col min="23" max="23" width="1.140625" customWidth="1"/>
    <col min="24" max="24" width="12.85546875" customWidth="1"/>
    <col min="25" max="25" width="1" customWidth="1"/>
    <col min="26" max="26" width="14.140625" bestFit="1" customWidth="1"/>
    <col min="27" max="27" width="1.7109375" customWidth="1"/>
    <col min="28" max="28" width="13.28515625" style="111" customWidth="1"/>
  </cols>
  <sheetData>
    <row r="1" spans="1:28" ht="13.5" thickBot="1" x14ac:dyDescent="0.25">
      <c r="A1" s="3"/>
      <c r="B1" s="3"/>
      <c r="C1" s="3"/>
      <c r="D1" s="3"/>
      <c r="Q1" s="48"/>
      <c r="R1" s="49"/>
      <c r="S1" s="50"/>
      <c r="T1" s="51"/>
      <c r="U1" s="50"/>
      <c r="V1" s="50"/>
      <c r="W1" s="50"/>
      <c r="X1" s="52"/>
      <c r="Y1" s="52"/>
      <c r="Z1" s="53"/>
      <c r="AA1" s="54"/>
    </row>
    <row r="2" spans="1:28" s="3" customFormat="1" ht="23.25" x14ac:dyDescent="0.35">
      <c r="A2" s="4"/>
      <c r="B2" s="4"/>
      <c r="C2" s="4"/>
      <c r="D2" s="4"/>
      <c r="E2" s="44"/>
      <c r="F2" s="16"/>
      <c r="G2" s="16"/>
      <c r="H2" s="16"/>
      <c r="I2" s="16"/>
      <c r="J2" s="16"/>
      <c r="K2" s="16"/>
      <c r="L2" s="16"/>
      <c r="M2" s="7"/>
      <c r="N2" s="5"/>
      <c r="O2" s="18"/>
      <c r="Q2" s="55"/>
      <c r="R2" s="418" t="s">
        <v>50</v>
      </c>
      <c r="S2" s="419"/>
      <c r="T2" s="419"/>
      <c r="U2" s="419"/>
      <c r="V2" s="419"/>
      <c r="W2" s="419"/>
      <c r="X2" s="420"/>
      <c r="Y2" s="61"/>
      <c r="Z2" s="56"/>
      <c r="AA2" s="57"/>
      <c r="AB2" s="112"/>
    </row>
    <row r="3" spans="1:28" s="3" customFormat="1" ht="24" thickBot="1" x14ac:dyDescent="0.4">
      <c r="E3" s="44"/>
      <c r="F3" s="16"/>
      <c r="G3" s="16"/>
      <c r="H3" s="16"/>
      <c r="I3" s="16"/>
      <c r="J3" s="16"/>
      <c r="K3" s="16"/>
      <c r="L3" s="16"/>
      <c r="M3" s="7"/>
      <c r="N3" s="5"/>
      <c r="O3" s="18"/>
      <c r="Q3" s="55"/>
      <c r="R3" s="421"/>
      <c r="S3" s="422"/>
      <c r="T3" s="422"/>
      <c r="U3" s="422"/>
      <c r="V3" s="422"/>
      <c r="W3" s="422"/>
      <c r="X3" s="423"/>
      <c r="Y3" s="61"/>
      <c r="Z3" s="56"/>
      <c r="AA3" s="105"/>
      <c r="AB3" s="112"/>
    </row>
    <row r="4" spans="1:28" s="3" customFormat="1" ht="24" thickBot="1" x14ac:dyDescent="0.4">
      <c r="E4" s="44"/>
      <c r="F4" s="16"/>
      <c r="G4" s="16"/>
      <c r="H4" s="16"/>
      <c r="I4" s="16"/>
      <c r="J4" s="16"/>
      <c r="K4" s="16"/>
      <c r="L4" s="16"/>
      <c r="M4" s="7"/>
      <c r="N4" s="6"/>
      <c r="O4" s="18"/>
      <c r="Q4" s="55"/>
      <c r="R4" s="58"/>
      <c r="S4" s="59"/>
      <c r="T4" s="60"/>
      <c r="U4" s="59"/>
      <c r="V4" s="59"/>
      <c r="W4" s="59"/>
      <c r="X4" s="61"/>
      <c r="Y4" s="61"/>
      <c r="Z4" s="56"/>
      <c r="AA4" s="54"/>
      <c r="AB4" s="112"/>
    </row>
    <row r="5" spans="1:28" s="3" customFormat="1" ht="15.75" thickBot="1" x14ac:dyDescent="0.25">
      <c r="E5" s="44"/>
      <c r="F5" s="16"/>
      <c r="G5" s="16"/>
      <c r="H5" s="16"/>
      <c r="I5" s="16"/>
      <c r="J5" s="16"/>
      <c r="K5" s="16"/>
      <c r="L5" s="16"/>
      <c r="M5" s="37"/>
      <c r="N5" s="20"/>
      <c r="O5" s="18"/>
      <c r="Q5" s="55"/>
      <c r="R5" s="62" t="s">
        <v>48</v>
      </c>
      <c r="S5" s="63"/>
      <c r="T5" s="62" t="s">
        <v>11</v>
      </c>
      <c r="U5" s="63"/>
      <c r="V5" s="62" t="s">
        <v>12</v>
      </c>
      <c r="W5" s="64"/>
      <c r="X5" s="61"/>
      <c r="Y5" s="60"/>
      <c r="Z5" s="56"/>
      <c r="AA5"/>
      <c r="AB5" s="111"/>
    </row>
    <row r="6" spans="1:28" ht="13.5" thickBot="1" x14ac:dyDescent="0.25">
      <c r="M6" s="37"/>
      <c r="N6" s="20"/>
      <c r="O6" s="180"/>
      <c r="P6" s="22"/>
      <c r="Q6" s="55"/>
      <c r="R6" s="66" t="s">
        <v>10</v>
      </c>
      <c r="S6" s="59"/>
      <c r="T6" s="66" t="s">
        <v>14</v>
      </c>
      <c r="U6" s="59"/>
      <c r="V6" s="66" t="s">
        <v>13</v>
      </c>
      <c r="W6" s="67"/>
      <c r="X6" s="61"/>
      <c r="Y6" s="106"/>
      <c r="Z6" s="56"/>
    </row>
    <row r="7" spans="1:28" ht="13.5" thickBot="1" x14ac:dyDescent="0.25">
      <c r="M7" s="34"/>
      <c r="N7" s="34"/>
      <c r="O7" s="181"/>
      <c r="P7" s="181"/>
      <c r="Q7" s="55"/>
      <c r="R7" s="94" t="s">
        <v>49</v>
      </c>
      <c r="S7" s="95"/>
      <c r="T7" s="94" t="s">
        <v>49</v>
      </c>
      <c r="U7" s="95"/>
      <c r="V7" s="94" t="s">
        <v>49</v>
      </c>
      <c r="W7" s="68"/>
      <c r="X7" s="96" t="s">
        <v>51</v>
      </c>
      <c r="Y7" s="107"/>
      <c r="Z7" s="56"/>
    </row>
    <row r="8" spans="1:28" ht="15.75" thickBot="1" x14ac:dyDescent="0.3">
      <c r="A8" s="3"/>
      <c r="B8" s="3"/>
      <c r="C8" s="18" t="s">
        <v>53</v>
      </c>
      <c r="D8" s="3"/>
      <c r="E8" s="44"/>
      <c r="M8" s="34"/>
      <c r="N8" s="22"/>
      <c r="O8" s="22"/>
      <c r="P8" s="182"/>
      <c r="Q8" s="55"/>
      <c r="R8" s="70"/>
      <c r="S8" s="59"/>
      <c r="T8" s="71"/>
      <c r="U8" s="59"/>
      <c r="V8" s="72"/>
      <c r="W8" s="73"/>
      <c r="X8" s="110" t="e">
        <f>X9/AB11</f>
        <v>#DIV/0!</v>
      </c>
      <c r="Y8" s="106"/>
      <c r="Z8" s="56"/>
      <c r="AA8" s="74"/>
    </row>
    <row r="9" spans="1:28" ht="18" x14ac:dyDescent="0.25">
      <c r="A9" s="8"/>
      <c r="B9" s="8"/>
      <c r="C9" s="156" t="s">
        <v>361</v>
      </c>
      <c r="D9" s="8"/>
      <c r="M9" s="42" t="s">
        <v>37</v>
      </c>
      <c r="N9" s="179"/>
      <c r="O9" s="451">
        <v>0</v>
      </c>
      <c r="P9" s="97"/>
      <c r="Q9" s="75"/>
      <c r="R9" s="76" t="s">
        <v>15</v>
      </c>
      <c r="S9" s="59"/>
      <c r="T9" s="77" t="s">
        <v>15</v>
      </c>
      <c r="U9" s="59"/>
      <c r="V9" s="171" t="s">
        <v>103</v>
      </c>
      <c r="W9" s="79"/>
      <c r="X9" s="102">
        <f>SUM(Z14:Z59)</f>
        <v>0</v>
      </c>
      <c r="Y9" s="61"/>
      <c r="Z9" s="80" t="s">
        <v>52</v>
      </c>
      <c r="AA9" s="81"/>
      <c r="AB9" s="113"/>
    </row>
    <row r="10" spans="1:28" ht="18" x14ac:dyDescent="0.25">
      <c r="A10" s="8"/>
      <c r="B10" s="8"/>
      <c r="C10" s="18" t="s">
        <v>683</v>
      </c>
      <c r="D10" s="8"/>
      <c r="M10" s="43" t="s">
        <v>38</v>
      </c>
      <c r="N10" s="41"/>
      <c r="O10" s="452">
        <v>0</v>
      </c>
      <c r="P10" s="364"/>
      <c r="Q10" s="75"/>
      <c r="R10" s="76"/>
      <c r="S10" s="59"/>
      <c r="T10" s="77"/>
      <c r="U10" s="59"/>
      <c r="V10" s="78"/>
      <c r="W10" s="79"/>
      <c r="X10" s="102"/>
      <c r="Y10" s="61"/>
      <c r="Z10" s="80"/>
      <c r="AA10" s="81"/>
      <c r="AB10" s="113"/>
    </row>
    <row r="11" spans="1:28" ht="13.5" thickBot="1" x14ac:dyDescent="0.25">
      <c r="A11" s="8"/>
      <c r="B11" s="8"/>
      <c r="C11" s="17" t="s">
        <v>36</v>
      </c>
      <c r="D11" s="8"/>
      <c r="M11" s="43" t="s">
        <v>55</v>
      </c>
      <c r="N11" s="41"/>
      <c r="O11" s="452">
        <v>0</v>
      </c>
      <c r="P11" s="365"/>
      <c r="Q11" s="82"/>
      <c r="R11" s="83"/>
      <c r="S11" s="84"/>
      <c r="T11" s="85"/>
      <c r="U11" s="84"/>
      <c r="V11" s="84"/>
      <c r="W11" s="84"/>
      <c r="X11" s="85"/>
      <c r="Y11" s="85"/>
      <c r="Z11" s="108"/>
      <c r="AA11" s="81"/>
      <c r="AB11" s="114">
        <f>SUM(AB14:AB59)</f>
        <v>0</v>
      </c>
    </row>
    <row r="12" spans="1:28" ht="13.5" thickBot="1" x14ac:dyDescent="0.25">
      <c r="A12" s="223"/>
      <c r="B12" s="223"/>
      <c r="D12" s="9"/>
      <c r="E12" s="45"/>
      <c r="M12" s="46" t="s">
        <v>39</v>
      </c>
      <c r="N12" s="47"/>
      <c r="O12" s="453">
        <f>SUM(O9:O11)</f>
        <v>0</v>
      </c>
      <c r="P12" s="366"/>
      <c r="Q12" s="367"/>
      <c r="R12" s="87"/>
      <c r="T12" s="65"/>
      <c r="W12" s="3"/>
      <c r="X12" s="65"/>
      <c r="Y12" s="65"/>
      <c r="Z12" s="23"/>
      <c r="AA12" s="81"/>
      <c r="AB12" s="113"/>
    </row>
    <row r="13" spans="1:28" s="1" customFormat="1" ht="38.25" x14ac:dyDescent="0.2">
      <c r="A13" s="322" t="s">
        <v>301</v>
      </c>
      <c r="B13" s="322" t="s">
        <v>7</v>
      </c>
      <c r="C13" s="142" t="s">
        <v>33</v>
      </c>
      <c r="D13" s="142" t="s">
        <v>34</v>
      </c>
      <c r="E13" s="143" t="s">
        <v>9</v>
      </c>
      <c r="F13" s="144" t="s">
        <v>23</v>
      </c>
      <c r="G13" s="144" t="s">
        <v>8</v>
      </c>
      <c r="H13" s="144" t="s">
        <v>24</v>
      </c>
      <c r="I13" s="145" t="s">
        <v>25</v>
      </c>
      <c r="J13" s="145" t="s">
        <v>26</v>
      </c>
      <c r="K13" s="145" t="s">
        <v>27</v>
      </c>
      <c r="L13" s="145"/>
      <c r="M13" s="142" t="s">
        <v>40</v>
      </c>
      <c r="N13" s="154" t="s">
        <v>41</v>
      </c>
      <c r="O13" s="130" t="s">
        <v>42</v>
      </c>
      <c r="P13" s="146" t="s">
        <v>16</v>
      </c>
      <c r="Q13" s="3"/>
      <c r="R13" s="90" t="s">
        <v>43</v>
      </c>
      <c r="S13" s="38"/>
      <c r="T13" s="90" t="s">
        <v>44</v>
      </c>
      <c r="U13" s="38"/>
      <c r="V13" s="90" t="s">
        <v>45</v>
      </c>
      <c r="W13" s="88"/>
      <c r="X13" s="90" t="s">
        <v>46</v>
      </c>
      <c r="Y13" s="89"/>
      <c r="Z13" s="90" t="s">
        <v>47</v>
      </c>
      <c r="AA13" s="109"/>
      <c r="AB13" s="115"/>
    </row>
    <row r="14" spans="1:28" s="9" customFormat="1" x14ac:dyDescent="0.2">
      <c r="A14" s="319"/>
      <c r="B14" s="319">
        <v>558910</v>
      </c>
      <c r="C14" s="162" t="s">
        <v>95</v>
      </c>
      <c r="D14" s="163" t="s">
        <v>216</v>
      </c>
      <c r="E14" s="165" t="s">
        <v>75</v>
      </c>
      <c r="F14" s="164">
        <v>8.5</v>
      </c>
      <c r="G14" s="170" t="s">
        <v>77</v>
      </c>
      <c r="H14" s="170" t="s">
        <v>222</v>
      </c>
      <c r="I14" s="166" t="s">
        <v>17</v>
      </c>
      <c r="J14" s="166" t="s">
        <v>20</v>
      </c>
      <c r="K14" s="166">
        <v>69</v>
      </c>
      <c r="L14" s="166" t="s">
        <v>79</v>
      </c>
      <c r="M14" s="199">
        <v>6044</v>
      </c>
      <c r="N14" s="183"/>
      <c r="O14" s="199">
        <f t="shared" ref="O14:O63" si="0">M14*(1-$O$12)</f>
        <v>6044</v>
      </c>
      <c r="P14" s="161"/>
      <c r="Q14" s="103"/>
      <c r="R14" s="195" t="str">
        <f t="shared" ref="R14:R63" si="1">IF(ISBLANK(R$8),IF(ISBLANK(T$8),IF(ISBLANK(V$8),"-",O14+V$8),(O14*(1+T$8))),((M14)*(1-R$8)))</f>
        <v>-</v>
      </c>
      <c r="S14" s="119"/>
      <c r="T14" s="197" t="str">
        <f>IFERROR(R14-O14,"")</f>
        <v/>
      </c>
      <c r="U14" s="119"/>
      <c r="V14" s="121" t="str">
        <f>IFERROR(T14/R14,"")</f>
        <v/>
      </c>
      <c r="W14" s="119"/>
      <c r="X14" s="122"/>
      <c r="Y14" s="123"/>
      <c r="Z14" s="120" t="str">
        <f>IFERROR(X14*T14,"")</f>
        <v/>
      </c>
      <c r="AA14" s="118"/>
      <c r="AB14" s="116" t="str">
        <f>IFERROR(X14*R14,"")</f>
        <v/>
      </c>
    </row>
    <row r="15" spans="1:28" s="9" customFormat="1" x14ac:dyDescent="0.2">
      <c r="A15" s="326"/>
      <c r="B15" s="326">
        <v>558702</v>
      </c>
      <c r="C15" s="352" t="s">
        <v>595</v>
      </c>
      <c r="D15" s="328" t="s">
        <v>216</v>
      </c>
      <c r="E15" s="362" t="s">
        <v>76</v>
      </c>
      <c r="F15" s="333">
        <v>8.5</v>
      </c>
      <c r="G15" s="353" t="s">
        <v>77</v>
      </c>
      <c r="H15" s="353" t="s">
        <v>222</v>
      </c>
      <c r="I15" s="344" t="s">
        <v>22</v>
      </c>
      <c r="J15" s="344" t="s">
        <v>20</v>
      </c>
      <c r="K15" s="344">
        <v>73</v>
      </c>
      <c r="L15" s="344" t="s">
        <v>80</v>
      </c>
      <c r="M15" s="199">
        <v>6206</v>
      </c>
      <c r="N15" s="183"/>
      <c r="O15" s="199">
        <f t="shared" si="0"/>
        <v>6206</v>
      </c>
      <c r="P15" s="161"/>
      <c r="Q15" s="103"/>
      <c r="R15" s="195" t="str">
        <f t="shared" si="1"/>
        <v>-</v>
      </c>
      <c r="S15" s="119"/>
      <c r="T15" s="197" t="str">
        <f t="shared" ref="T15:T63" si="2">IFERROR(R15-O15,"")</f>
        <v/>
      </c>
      <c r="U15" s="119"/>
      <c r="V15" s="121" t="str">
        <f t="shared" ref="V15:V63" si="3">IFERROR(T15/R15,"")</f>
        <v/>
      </c>
      <c r="W15" s="119"/>
      <c r="X15" s="122"/>
      <c r="Y15" s="123"/>
      <c r="Z15" s="120" t="str">
        <f t="shared" ref="Z15:Z63" si="4">IFERROR(X15*T15,"")</f>
        <v/>
      </c>
      <c r="AA15" s="118"/>
      <c r="AB15" s="116" t="str">
        <f t="shared" ref="AB15:AB62" si="5">IFERROR(X15*R15,"")</f>
        <v/>
      </c>
    </row>
    <row r="16" spans="1:28" s="9" customFormat="1" x14ac:dyDescent="0.2">
      <c r="A16" s="326"/>
      <c r="B16" s="326">
        <v>558911</v>
      </c>
      <c r="C16" s="352" t="s">
        <v>96</v>
      </c>
      <c r="D16" s="328" t="s">
        <v>216</v>
      </c>
      <c r="E16" s="362" t="s">
        <v>75</v>
      </c>
      <c r="F16" s="333">
        <v>9.5</v>
      </c>
      <c r="G16" s="353" t="s">
        <v>77</v>
      </c>
      <c r="H16" s="353" t="s">
        <v>222</v>
      </c>
      <c r="I16" s="344" t="s">
        <v>17</v>
      </c>
      <c r="J16" s="344" t="s">
        <v>20</v>
      </c>
      <c r="K16" s="344">
        <v>68</v>
      </c>
      <c r="L16" s="344" t="s">
        <v>79</v>
      </c>
      <c r="M16" s="199">
        <v>7941</v>
      </c>
      <c r="N16" s="183"/>
      <c r="O16" s="199">
        <f t="shared" si="0"/>
        <v>7941</v>
      </c>
      <c r="P16" s="161"/>
      <c r="Q16" s="103"/>
      <c r="R16" s="195" t="str">
        <f t="shared" si="1"/>
        <v>-</v>
      </c>
      <c r="S16" s="119"/>
      <c r="T16" s="197" t="str">
        <f t="shared" si="2"/>
        <v/>
      </c>
      <c r="U16" s="119"/>
      <c r="V16" s="121" t="str">
        <f t="shared" si="3"/>
        <v/>
      </c>
      <c r="W16" s="119"/>
      <c r="X16" s="122"/>
      <c r="Y16" s="123"/>
      <c r="Z16" s="120" t="str">
        <f t="shared" si="4"/>
        <v/>
      </c>
      <c r="AA16" s="118"/>
      <c r="AB16" s="116" t="str">
        <f t="shared" si="5"/>
        <v/>
      </c>
    </row>
    <row r="17" spans="1:28" s="9" customFormat="1" x14ac:dyDescent="0.2">
      <c r="A17" s="326"/>
      <c r="B17" s="326">
        <v>558912</v>
      </c>
      <c r="C17" s="352" t="s">
        <v>596</v>
      </c>
      <c r="D17" s="328" t="s">
        <v>216</v>
      </c>
      <c r="E17" s="362" t="s">
        <v>76</v>
      </c>
      <c r="F17" s="333">
        <v>9.5</v>
      </c>
      <c r="G17" s="353" t="s">
        <v>77</v>
      </c>
      <c r="H17" s="353" t="s">
        <v>222</v>
      </c>
      <c r="I17" s="344" t="s">
        <v>22</v>
      </c>
      <c r="J17" s="344" t="s">
        <v>20</v>
      </c>
      <c r="K17" s="344">
        <v>73</v>
      </c>
      <c r="L17" s="344" t="s">
        <v>80</v>
      </c>
      <c r="M17" s="199">
        <v>8212</v>
      </c>
      <c r="N17" s="183"/>
      <c r="O17" s="199">
        <f t="shared" si="0"/>
        <v>8212</v>
      </c>
      <c r="P17" s="161"/>
      <c r="Q17" s="103"/>
      <c r="R17" s="195" t="str">
        <f t="shared" si="1"/>
        <v>-</v>
      </c>
      <c r="S17" s="119"/>
      <c r="T17" s="197" t="str">
        <f t="shared" si="2"/>
        <v/>
      </c>
      <c r="U17" s="119"/>
      <c r="V17" s="121" t="str">
        <f t="shared" si="3"/>
        <v/>
      </c>
      <c r="W17" s="119"/>
      <c r="X17" s="122"/>
      <c r="Y17" s="123"/>
      <c r="Z17" s="120" t="str">
        <f t="shared" si="4"/>
        <v/>
      </c>
      <c r="AA17" s="118"/>
      <c r="AB17" s="116" t="str">
        <f t="shared" si="5"/>
        <v/>
      </c>
    </row>
    <row r="18" spans="1:28" s="9" customFormat="1" x14ac:dyDescent="0.2">
      <c r="A18" s="326"/>
      <c r="B18" s="326">
        <v>570260</v>
      </c>
      <c r="C18" s="352" t="s">
        <v>597</v>
      </c>
      <c r="D18" s="328" t="s">
        <v>216</v>
      </c>
      <c r="E18" s="362" t="s">
        <v>75</v>
      </c>
      <c r="F18" s="333">
        <v>205</v>
      </c>
      <c r="G18" s="353" t="s">
        <v>224</v>
      </c>
      <c r="H18" s="353" t="s">
        <v>222</v>
      </c>
      <c r="I18" s="344" t="s">
        <v>19</v>
      </c>
      <c r="J18" s="344" t="s">
        <v>20</v>
      </c>
      <c r="K18" s="344">
        <v>70</v>
      </c>
      <c r="L18" s="344" t="s">
        <v>79</v>
      </c>
      <c r="M18" s="199">
        <v>6423</v>
      </c>
      <c r="N18" s="183"/>
      <c r="O18" s="199">
        <f t="shared" si="0"/>
        <v>6423</v>
      </c>
      <c r="P18" s="161"/>
      <c r="Q18" s="103"/>
      <c r="R18" s="195" t="str">
        <f t="shared" si="1"/>
        <v>-</v>
      </c>
      <c r="S18" s="119"/>
      <c r="T18" s="197" t="str">
        <f t="shared" si="2"/>
        <v/>
      </c>
      <c r="U18" s="119"/>
      <c r="V18" s="121" t="str">
        <f t="shared" si="3"/>
        <v/>
      </c>
      <c r="W18" s="119"/>
      <c r="X18" s="122"/>
      <c r="Y18" s="123"/>
      <c r="Z18" s="120" t="str">
        <f t="shared" si="4"/>
        <v/>
      </c>
      <c r="AA18" s="118"/>
      <c r="AB18" s="116" t="str">
        <f t="shared" si="5"/>
        <v/>
      </c>
    </row>
    <row r="19" spans="1:28" s="9" customFormat="1" x14ac:dyDescent="0.2">
      <c r="A19" s="326"/>
      <c r="B19" s="326">
        <v>568110</v>
      </c>
      <c r="C19" s="352" t="s">
        <v>598</v>
      </c>
      <c r="D19" s="328" t="s">
        <v>216</v>
      </c>
      <c r="E19" s="362" t="s">
        <v>76</v>
      </c>
      <c r="F19" s="333">
        <v>205</v>
      </c>
      <c r="G19" s="353" t="s">
        <v>224</v>
      </c>
      <c r="H19" s="353" t="s">
        <v>222</v>
      </c>
      <c r="I19" s="344" t="s">
        <v>17</v>
      </c>
      <c r="J19" s="344" t="s">
        <v>20</v>
      </c>
      <c r="K19" s="344">
        <v>72</v>
      </c>
      <c r="L19" s="344" t="s">
        <v>79</v>
      </c>
      <c r="M19" s="199">
        <v>6640</v>
      </c>
      <c r="N19" s="183"/>
      <c r="O19" s="199">
        <f t="shared" si="0"/>
        <v>6640</v>
      </c>
      <c r="P19" s="161"/>
      <c r="Q19" s="103"/>
      <c r="R19" s="195" t="str">
        <f t="shared" si="1"/>
        <v>-</v>
      </c>
      <c r="S19" s="119"/>
      <c r="T19" s="197" t="str">
        <f t="shared" si="2"/>
        <v/>
      </c>
      <c r="U19" s="119"/>
      <c r="V19" s="121" t="str">
        <f t="shared" si="3"/>
        <v/>
      </c>
      <c r="W19" s="119"/>
      <c r="X19" s="122"/>
      <c r="Y19" s="123"/>
      <c r="Z19" s="120" t="str">
        <f t="shared" si="4"/>
        <v/>
      </c>
      <c r="AA19" s="118"/>
      <c r="AB19" s="116" t="str">
        <f t="shared" si="5"/>
        <v/>
      </c>
    </row>
    <row r="20" spans="1:28" s="9" customFormat="1" x14ac:dyDescent="0.2">
      <c r="A20" s="326"/>
      <c r="B20" s="326">
        <v>570410</v>
      </c>
      <c r="C20" s="352" t="s">
        <v>599</v>
      </c>
      <c r="D20" s="328" t="s">
        <v>216</v>
      </c>
      <c r="E20" s="362" t="s">
        <v>75</v>
      </c>
      <c r="F20" s="333">
        <v>215</v>
      </c>
      <c r="G20" s="353" t="s">
        <v>224</v>
      </c>
      <c r="H20" s="353" t="s">
        <v>222</v>
      </c>
      <c r="I20" s="344" t="s">
        <v>19</v>
      </c>
      <c r="J20" s="344" t="s">
        <v>20</v>
      </c>
      <c r="K20" s="344">
        <v>70</v>
      </c>
      <c r="L20" s="344" t="s">
        <v>79</v>
      </c>
      <c r="M20" s="199">
        <v>6152</v>
      </c>
      <c r="N20" s="183"/>
      <c r="O20" s="199">
        <f t="shared" si="0"/>
        <v>6152</v>
      </c>
      <c r="P20" s="161"/>
      <c r="Q20" s="104"/>
      <c r="R20" s="195" t="str">
        <f t="shared" si="1"/>
        <v>-</v>
      </c>
      <c r="S20" s="132"/>
      <c r="T20" s="197" t="str">
        <f t="shared" si="2"/>
        <v/>
      </c>
      <c r="U20" s="119"/>
      <c r="V20" s="121" t="str">
        <f t="shared" si="3"/>
        <v/>
      </c>
      <c r="W20" s="119"/>
      <c r="X20" s="122"/>
      <c r="Y20" s="133"/>
      <c r="Z20" s="120" t="str">
        <f t="shared" si="4"/>
        <v/>
      </c>
      <c r="AA20" s="118"/>
      <c r="AB20" s="116" t="str">
        <f t="shared" si="5"/>
        <v/>
      </c>
    </row>
    <row r="21" spans="1:28" s="9" customFormat="1" x14ac:dyDescent="0.2">
      <c r="A21" s="326"/>
      <c r="B21" s="326">
        <v>568111</v>
      </c>
      <c r="C21" s="352" t="s">
        <v>600</v>
      </c>
      <c r="D21" s="328" t="s">
        <v>216</v>
      </c>
      <c r="E21" s="362" t="s">
        <v>76</v>
      </c>
      <c r="F21" s="333">
        <v>215</v>
      </c>
      <c r="G21" s="353" t="s">
        <v>224</v>
      </c>
      <c r="H21" s="353" t="s">
        <v>222</v>
      </c>
      <c r="I21" s="344" t="s">
        <v>17</v>
      </c>
      <c r="J21" s="344" t="s">
        <v>20</v>
      </c>
      <c r="K21" s="344">
        <v>70</v>
      </c>
      <c r="L21" s="344" t="s">
        <v>79</v>
      </c>
      <c r="M21" s="199">
        <v>6315</v>
      </c>
      <c r="N21" s="183"/>
      <c r="O21" s="199">
        <f t="shared" si="0"/>
        <v>6315</v>
      </c>
      <c r="P21" s="161"/>
      <c r="Q21" s="103"/>
      <c r="R21" s="195" t="str">
        <f t="shared" si="1"/>
        <v>-</v>
      </c>
      <c r="S21" s="132"/>
      <c r="T21" s="197" t="str">
        <f t="shared" si="2"/>
        <v/>
      </c>
      <c r="U21" s="119"/>
      <c r="V21" s="121" t="str">
        <f t="shared" si="3"/>
        <v/>
      </c>
      <c r="W21" s="119"/>
      <c r="X21" s="122"/>
      <c r="Y21" s="133"/>
      <c r="Z21" s="120" t="str">
        <f t="shared" si="4"/>
        <v/>
      </c>
      <c r="AA21" s="118"/>
      <c r="AB21" s="116" t="str">
        <f t="shared" si="5"/>
        <v/>
      </c>
    </row>
    <row r="22" spans="1:28" s="9" customFormat="1" x14ac:dyDescent="0.2">
      <c r="A22" s="326"/>
      <c r="B22" s="326">
        <v>570263</v>
      </c>
      <c r="C22" s="352" t="s">
        <v>601</v>
      </c>
      <c r="D22" s="328" t="s">
        <v>216</v>
      </c>
      <c r="E22" s="362" t="s">
        <v>74</v>
      </c>
      <c r="F22" s="333">
        <v>215</v>
      </c>
      <c r="G22" s="353" t="s">
        <v>224</v>
      </c>
      <c r="H22" s="353" t="s">
        <v>222</v>
      </c>
      <c r="I22" s="344" t="s">
        <v>20</v>
      </c>
      <c r="J22" s="344" t="s">
        <v>20</v>
      </c>
      <c r="K22" s="344">
        <v>68</v>
      </c>
      <c r="L22" s="344" t="s">
        <v>79</v>
      </c>
      <c r="M22" s="199">
        <v>6694</v>
      </c>
      <c r="N22" s="183"/>
      <c r="O22" s="199">
        <f t="shared" si="0"/>
        <v>6694</v>
      </c>
      <c r="P22" s="161"/>
      <c r="Q22" s="103"/>
      <c r="R22" s="195" t="str">
        <f t="shared" si="1"/>
        <v>-</v>
      </c>
      <c r="S22" s="119"/>
      <c r="T22" s="197" t="str">
        <f t="shared" si="2"/>
        <v/>
      </c>
      <c r="U22" s="119"/>
      <c r="V22" s="121" t="str">
        <f t="shared" si="3"/>
        <v/>
      </c>
      <c r="W22" s="119"/>
      <c r="X22" s="122"/>
      <c r="Y22" s="123"/>
      <c r="Z22" s="120" t="str">
        <f t="shared" si="4"/>
        <v/>
      </c>
      <c r="AA22" s="118"/>
      <c r="AB22" s="116" t="str">
        <f t="shared" si="5"/>
        <v/>
      </c>
    </row>
    <row r="23" spans="1:28" s="9" customFormat="1" x14ac:dyDescent="0.2">
      <c r="A23" s="326"/>
      <c r="B23" s="326">
        <v>570261</v>
      </c>
      <c r="C23" s="352" t="s">
        <v>602</v>
      </c>
      <c r="D23" s="328" t="s">
        <v>216</v>
      </c>
      <c r="E23" s="362" t="s">
        <v>75</v>
      </c>
      <c r="F23" s="333">
        <v>225</v>
      </c>
      <c r="G23" s="353" t="s">
        <v>224</v>
      </c>
      <c r="H23" s="353" t="s">
        <v>222</v>
      </c>
      <c r="I23" s="344" t="s">
        <v>19</v>
      </c>
      <c r="J23" s="344" t="s">
        <v>20</v>
      </c>
      <c r="K23" s="344">
        <v>70</v>
      </c>
      <c r="L23" s="344" t="s">
        <v>79</v>
      </c>
      <c r="M23" s="199">
        <v>7263</v>
      </c>
      <c r="N23" s="183"/>
      <c r="O23" s="199">
        <f t="shared" si="0"/>
        <v>7263</v>
      </c>
      <c r="P23" s="161"/>
      <c r="Q23" s="103"/>
      <c r="R23" s="195" t="str">
        <f t="shared" si="1"/>
        <v>-</v>
      </c>
      <c r="S23" s="119"/>
      <c r="T23" s="197" t="str">
        <f t="shared" si="2"/>
        <v/>
      </c>
      <c r="U23" s="119"/>
      <c r="V23" s="121" t="str">
        <f t="shared" si="3"/>
        <v/>
      </c>
      <c r="W23" s="119"/>
      <c r="X23" s="122"/>
      <c r="Y23" s="123"/>
      <c r="Z23" s="120" t="str">
        <f t="shared" si="4"/>
        <v/>
      </c>
      <c r="AA23" s="118"/>
      <c r="AB23" s="116" t="str">
        <f t="shared" si="5"/>
        <v/>
      </c>
    </row>
    <row r="24" spans="1:28" s="9" customFormat="1" x14ac:dyDescent="0.2">
      <c r="A24" s="326"/>
      <c r="B24" s="326">
        <v>568112</v>
      </c>
      <c r="C24" s="352" t="s">
        <v>603</v>
      </c>
      <c r="D24" s="328" t="s">
        <v>216</v>
      </c>
      <c r="E24" s="362" t="s">
        <v>76</v>
      </c>
      <c r="F24" s="333">
        <v>225</v>
      </c>
      <c r="G24" s="353" t="s">
        <v>224</v>
      </c>
      <c r="H24" s="353" t="s">
        <v>222</v>
      </c>
      <c r="I24" s="344" t="s">
        <v>19</v>
      </c>
      <c r="J24" s="344" t="s">
        <v>20</v>
      </c>
      <c r="K24" s="344">
        <v>72</v>
      </c>
      <c r="L24" s="344" t="s">
        <v>79</v>
      </c>
      <c r="M24" s="199">
        <v>7426</v>
      </c>
      <c r="N24" s="183"/>
      <c r="O24" s="199">
        <f t="shared" si="0"/>
        <v>7426</v>
      </c>
      <c r="P24" s="161"/>
      <c r="Q24" s="103"/>
      <c r="R24" s="195" t="str">
        <f t="shared" si="1"/>
        <v>-</v>
      </c>
      <c r="S24" s="119"/>
      <c r="T24" s="197" t="str">
        <f t="shared" si="2"/>
        <v/>
      </c>
      <c r="U24" s="119"/>
      <c r="V24" s="121" t="str">
        <f t="shared" si="3"/>
        <v/>
      </c>
      <c r="W24" s="119"/>
      <c r="X24" s="122"/>
      <c r="Y24" s="123"/>
      <c r="Z24" s="120" t="str">
        <f t="shared" si="4"/>
        <v/>
      </c>
      <c r="AA24" s="118"/>
      <c r="AB24" s="116" t="str">
        <f t="shared" si="5"/>
        <v/>
      </c>
    </row>
    <row r="25" spans="1:28" s="9" customFormat="1" x14ac:dyDescent="0.2">
      <c r="A25" s="326"/>
      <c r="B25" s="326">
        <v>570262</v>
      </c>
      <c r="C25" s="352" t="s">
        <v>604</v>
      </c>
      <c r="D25" s="328" t="s">
        <v>216</v>
      </c>
      <c r="E25" s="362" t="s">
        <v>75</v>
      </c>
      <c r="F25" s="333">
        <v>235</v>
      </c>
      <c r="G25" s="353" t="s">
        <v>224</v>
      </c>
      <c r="H25" s="353" t="s">
        <v>222</v>
      </c>
      <c r="I25" s="344" t="s">
        <v>19</v>
      </c>
      <c r="J25" s="344" t="s">
        <v>18</v>
      </c>
      <c r="K25" s="344">
        <v>68</v>
      </c>
      <c r="L25" s="344" t="s">
        <v>79</v>
      </c>
      <c r="M25" s="199">
        <v>7778</v>
      </c>
      <c r="N25" s="183"/>
      <c r="O25" s="199">
        <f t="shared" si="0"/>
        <v>7778</v>
      </c>
      <c r="P25" s="161"/>
      <c r="Q25" s="103"/>
      <c r="R25" s="195" t="str">
        <f t="shared" si="1"/>
        <v>-</v>
      </c>
      <c r="S25" s="119"/>
      <c r="T25" s="197" t="str">
        <f t="shared" si="2"/>
        <v/>
      </c>
      <c r="U25" s="119"/>
      <c r="V25" s="121" t="str">
        <f t="shared" si="3"/>
        <v/>
      </c>
      <c r="W25" s="119"/>
      <c r="X25" s="122"/>
      <c r="Y25" s="123"/>
      <c r="Z25" s="120" t="str">
        <f t="shared" si="4"/>
        <v/>
      </c>
      <c r="AA25" s="118"/>
      <c r="AB25" s="116" t="str">
        <f t="shared" si="5"/>
        <v/>
      </c>
    </row>
    <row r="26" spans="1:28" s="9" customFormat="1" x14ac:dyDescent="0.2">
      <c r="A26" s="326"/>
      <c r="B26" s="326">
        <v>568113</v>
      </c>
      <c r="C26" s="352" t="s">
        <v>605</v>
      </c>
      <c r="D26" s="328" t="s">
        <v>216</v>
      </c>
      <c r="E26" s="362" t="s">
        <v>76</v>
      </c>
      <c r="F26" s="333">
        <v>235</v>
      </c>
      <c r="G26" s="353" t="s">
        <v>224</v>
      </c>
      <c r="H26" s="353" t="s">
        <v>222</v>
      </c>
      <c r="I26" s="344" t="s">
        <v>19</v>
      </c>
      <c r="J26" s="344" t="s">
        <v>20</v>
      </c>
      <c r="K26" s="344">
        <v>72</v>
      </c>
      <c r="L26" s="344" t="s">
        <v>79</v>
      </c>
      <c r="M26" s="199">
        <v>7995</v>
      </c>
      <c r="N26" s="183"/>
      <c r="O26" s="199">
        <f t="shared" si="0"/>
        <v>7995</v>
      </c>
      <c r="P26" s="161"/>
      <c r="Q26" s="103"/>
      <c r="R26" s="195" t="str">
        <f t="shared" si="1"/>
        <v>-</v>
      </c>
      <c r="S26" s="119"/>
      <c r="T26" s="197" t="str">
        <f t="shared" si="2"/>
        <v/>
      </c>
      <c r="U26" s="119"/>
      <c r="V26" s="121" t="str">
        <f t="shared" si="3"/>
        <v/>
      </c>
      <c r="W26" s="119"/>
      <c r="X26" s="122"/>
      <c r="Y26" s="123"/>
      <c r="Z26" s="120" t="str">
        <f t="shared" si="4"/>
        <v/>
      </c>
      <c r="AA26" s="118"/>
      <c r="AB26" s="116" t="str">
        <f t="shared" si="5"/>
        <v/>
      </c>
    </row>
    <row r="27" spans="1:28" s="9" customFormat="1" x14ac:dyDescent="0.2">
      <c r="A27" s="326"/>
      <c r="B27" s="326">
        <v>570264</v>
      </c>
      <c r="C27" s="352" t="s">
        <v>606</v>
      </c>
      <c r="D27" s="328" t="s">
        <v>216</v>
      </c>
      <c r="E27" s="362" t="s">
        <v>74</v>
      </c>
      <c r="F27" s="333">
        <v>235</v>
      </c>
      <c r="G27" s="353" t="s">
        <v>224</v>
      </c>
      <c r="H27" s="353" t="s">
        <v>222</v>
      </c>
      <c r="I27" s="344" t="s">
        <v>20</v>
      </c>
      <c r="J27" s="344" t="s">
        <v>20</v>
      </c>
      <c r="K27" s="344">
        <v>69</v>
      </c>
      <c r="L27" s="344" t="s">
        <v>79</v>
      </c>
      <c r="M27" s="199">
        <v>8374</v>
      </c>
      <c r="N27" s="183"/>
      <c r="O27" s="199">
        <f t="shared" si="0"/>
        <v>8374</v>
      </c>
      <c r="P27" s="161"/>
      <c r="Q27" s="104"/>
      <c r="R27" s="195" t="str">
        <f t="shared" si="1"/>
        <v>-</v>
      </c>
      <c r="S27" s="132"/>
      <c r="T27" s="197" t="str">
        <f t="shared" si="2"/>
        <v/>
      </c>
      <c r="U27" s="119"/>
      <c r="V27" s="121" t="str">
        <f t="shared" si="3"/>
        <v/>
      </c>
      <c r="W27" s="119"/>
      <c r="X27" s="122"/>
      <c r="Y27" s="133"/>
      <c r="Z27" s="120" t="str">
        <f t="shared" si="4"/>
        <v/>
      </c>
      <c r="AA27" s="134"/>
      <c r="AB27" s="116" t="str">
        <f t="shared" si="5"/>
        <v/>
      </c>
    </row>
    <row r="28" spans="1:28" s="9" customFormat="1" x14ac:dyDescent="0.2">
      <c r="A28" s="326"/>
      <c r="B28" s="326">
        <v>559543</v>
      </c>
      <c r="C28" s="352" t="s">
        <v>607</v>
      </c>
      <c r="D28" s="328" t="s">
        <v>216</v>
      </c>
      <c r="E28" s="362" t="s">
        <v>75</v>
      </c>
      <c r="F28" s="333">
        <v>245</v>
      </c>
      <c r="G28" s="353" t="s">
        <v>78</v>
      </c>
      <c r="H28" s="353" t="s">
        <v>225</v>
      </c>
      <c r="I28" s="344" t="s">
        <v>19</v>
      </c>
      <c r="J28" s="344" t="s">
        <v>20</v>
      </c>
      <c r="K28" s="344">
        <v>70</v>
      </c>
      <c r="L28" s="344" t="s">
        <v>79</v>
      </c>
      <c r="M28" s="199">
        <v>8781</v>
      </c>
      <c r="N28" s="183"/>
      <c r="O28" s="199">
        <f t="shared" si="0"/>
        <v>8781</v>
      </c>
      <c r="P28" s="161"/>
      <c r="Q28" s="152"/>
      <c r="R28" s="195" t="str">
        <f t="shared" si="1"/>
        <v>-</v>
      </c>
      <c r="S28" s="152"/>
      <c r="T28" s="197" t="str">
        <f t="shared" si="2"/>
        <v/>
      </c>
      <c r="U28" s="148"/>
      <c r="V28" s="121" t="str">
        <f t="shared" si="3"/>
        <v/>
      </c>
      <c r="W28" s="148"/>
      <c r="X28" s="122"/>
      <c r="Y28" s="153"/>
      <c r="Z28" s="120" t="str">
        <f t="shared" si="4"/>
        <v/>
      </c>
      <c r="AA28" s="10"/>
      <c r="AB28" s="116" t="str">
        <f t="shared" si="5"/>
        <v/>
      </c>
    </row>
    <row r="29" spans="1:28" s="9" customFormat="1" x14ac:dyDescent="0.2">
      <c r="A29" s="326"/>
      <c r="B29" s="326">
        <v>556456</v>
      </c>
      <c r="C29" s="352" t="s">
        <v>608</v>
      </c>
      <c r="D29" s="328" t="s">
        <v>216</v>
      </c>
      <c r="E29" s="362" t="s">
        <v>76</v>
      </c>
      <c r="F29" s="333">
        <v>245</v>
      </c>
      <c r="G29" s="353" t="s">
        <v>78</v>
      </c>
      <c r="H29" s="353" t="s">
        <v>225</v>
      </c>
      <c r="I29" s="344" t="s">
        <v>17</v>
      </c>
      <c r="J29" s="344" t="s">
        <v>20</v>
      </c>
      <c r="K29" s="344">
        <v>74</v>
      </c>
      <c r="L29" s="344" t="s">
        <v>81</v>
      </c>
      <c r="M29" s="199">
        <v>9052</v>
      </c>
      <c r="N29" s="183"/>
      <c r="O29" s="199">
        <f t="shared" si="0"/>
        <v>9052</v>
      </c>
      <c r="P29" s="161"/>
      <c r="Q29" s="103"/>
      <c r="R29" s="195" t="str">
        <f t="shared" si="1"/>
        <v>-</v>
      </c>
      <c r="S29" s="119"/>
      <c r="T29" s="197" t="str">
        <f t="shared" si="2"/>
        <v/>
      </c>
      <c r="U29" s="119"/>
      <c r="V29" s="121" t="str">
        <f t="shared" si="3"/>
        <v/>
      </c>
      <c r="W29" s="119"/>
      <c r="X29" s="122"/>
      <c r="Y29" s="123"/>
      <c r="Z29" s="120" t="str">
        <f t="shared" si="4"/>
        <v/>
      </c>
      <c r="AA29" s="118"/>
      <c r="AB29" s="116" t="str">
        <f t="shared" si="5"/>
        <v/>
      </c>
    </row>
    <row r="30" spans="1:28" s="9" customFormat="1" x14ac:dyDescent="0.2">
      <c r="A30" s="326"/>
      <c r="B30" s="326">
        <v>561420</v>
      </c>
      <c r="C30" s="352" t="s">
        <v>609</v>
      </c>
      <c r="D30" s="328" t="s">
        <v>216</v>
      </c>
      <c r="E30" s="362" t="s">
        <v>74</v>
      </c>
      <c r="F30" s="333">
        <v>245</v>
      </c>
      <c r="G30" s="353" t="s">
        <v>78</v>
      </c>
      <c r="H30" s="353" t="s">
        <v>225</v>
      </c>
      <c r="I30" s="344" t="s">
        <v>20</v>
      </c>
      <c r="J30" s="344" t="s">
        <v>20</v>
      </c>
      <c r="K30" s="344">
        <v>71</v>
      </c>
      <c r="L30" s="344" t="s">
        <v>80</v>
      </c>
      <c r="M30" s="199">
        <v>9431</v>
      </c>
      <c r="N30" s="183"/>
      <c r="O30" s="199">
        <f t="shared" si="0"/>
        <v>9431</v>
      </c>
      <c r="P30" s="161"/>
      <c r="Q30" s="103"/>
      <c r="R30" s="195" t="str">
        <f t="shared" si="1"/>
        <v>-</v>
      </c>
      <c r="S30" s="119"/>
      <c r="T30" s="197" t="str">
        <f t="shared" si="2"/>
        <v/>
      </c>
      <c r="U30" s="119"/>
      <c r="V30" s="121" t="str">
        <f t="shared" si="3"/>
        <v/>
      </c>
      <c r="W30" s="119"/>
      <c r="X30" s="122"/>
      <c r="Y30" s="123"/>
      <c r="Z30" s="120" t="str">
        <f t="shared" si="4"/>
        <v/>
      </c>
      <c r="AA30" s="118"/>
      <c r="AB30" s="116" t="str">
        <f t="shared" si="5"/>
        <v/>
      </c>
    </row>
    <row r="31" spans="1:28" s="9" customFormat="1" x14ac:dyDescent="0.2">
      <c r="A31" s="326"/>
      <c r="B31" s="326">
        <v>559130</v>
      </c>
      <c r="C31" s="352" t="s">
        <v>97</v>
      </c>
      <c r="D31" s="328" t="s">
        <v>216</v>
      </c>
      <c r="E31" s="362" t="s">
        <v>75</v>
      </c>
      <c r="F31" s="333">
        <v>265</v>
      </c>
      <c r="G31" s="353" t="s">
        <v>78</v>
      </c>
      <c r="H31" s="353" t="s">
        <v>225</v>
      </c>
      <c r="I31" s="344" t="s">
        <v>19</v>
      </c>
      <c r="J31" s="344" t="s">
        <v>20</v>
      </c>
      <c r="K31" s="344">
        <v>69</v>
      </c>
      <c r="L31" s="344" t="s">
        <v>79</v>
      </c>
      <c r="M31" s="199">
        <v>8889</v>
      </c>
      <c r="N31" s="183"/>
      <c r="O31" s="199">
        <f t="shared" si="0"/>
        <v>8889</v>
      </c>
      <c r="P31" s="161"/>
      <c r="Q31" s="103"/>
      <c r="R31" s="195" t="str">
        <f t="shared" si="1"/>
        <v>-</v>
      </c>
      <c r="S31" s="119"/>
      <c r="T31" s="197" t="str">
        <f t="shared" si="2"/>
        <v/>
      </c>
      <c r="U31" s="119"/>
      <c r="V31" s="121" t="str">
        <f t="shared" si="3"/>
        <v/>
      </c>
      <c r="W31" s="119"/>
      <c r="X31" s="122"/>
      <c r="Y31" s="123"/>
      <c r="Z31" s="120" t="str">
        <f t="shared" si="4"/>
        <v/>
      </c>
      <c r="AA31" s="118"/>
      <c r="AB31" s="116" t="str">
        <f t="shared" si="5"/>
        <v/>
      </c>
    </row>
    <row r="32" spans="1:28" s="9" customFormat="1" x14ac:dyDescent="0.2">
      <c r="A32" s="326"/>
      <c r="B32" s="326">
        <v>556304</v>
      </c>
      <c r="C32" s="352" t="s">
        <v>610</v>
      </c>
      <c r="D32" s="328" t="s">
        <v>216</v>
      </c>
      <c r="E32" s="362" t="s">
        <v>76</v>
      </c>
      <c r="F32" s="333">
        <v>265</v>
      </c>
      <c r="G32" s="353" t="s">
        <v>78</v>
      </c>
      <c r="H32" s="353" t="s">
        <v>225</v>
      </c>
      <c r="I32" s="344" t="s">
        <v>17</v>
      </c>
      <c r="J32" s="344" t="s">
        <v>20</v>
      </c>
      <c r="K32" s="344">
        <v>75</v>
      </c>
      <c r="L32" s="344" t="s">
        <v>81</v>
      </c>
      <c r="M32" s="199">
        <v>9106</v>
      </c>
      <c r="N32" s="183"/>
      <c r="O32" s="199">
        <f t="shared" si="0"/>
        <v>9106</v>
      </c>
      <c r="P32" s="161"/>
      <c r="Q32" s="103"/>
      <c r="R32" s="195" t="str">
        <f t="shared" si="1"/>
        <v>-</v>
      </c>
      <c r="S32" s="119"/>
      <c r="T32" s="197" t="str">
        <f t="shared" si="2"/>
        <v/>
      </c>
      <c r="U32" s="119"/>
      <c r="V32" s="121" t="str">
        <f t="shared" si="3"/>
        <v/>
      </c>
      <c r="W32" s="119"/>
      <c r="X32" s="122"/>
      <c r="Y32" s="123"/>
      <c r="Z32" s="120" t="str">
        <f t="shared" si="4"/>
        <v/>
      </c>
      <c r="AA32" s="118"/>
      <c r="AB32" s="116" t="str">
        <f t="shared" si="5"/>
        <v/>
      </c>
    </row>
    <row r="33" spans="1:28" s="9" customFormat="1" x14ac:dyDescent="0.2">
      <c r="A33" s="326"/>
      <c r="B33" s="326">
        <v>561392</v>
      </c>
      <c r="C33" s="352" t="s">
        <v>98</v>
      </c>
      <c r="D33" s="328" t="s">
        <v>216</v>
      </c>
      <c r="E33" s="362" t="s">
        <v>74</v>
      </c>
      <c r="F33" s="333">
        <v>265</v>
      </c>
      <c r="G33" s="353" t="s">
        <v>78</v>
      </c>
      <c r="H33" s="353" t="s">
        <v>225</v>
      </c>
      <c r="I33" s="344" t="s">
        <v>20</v>
      </c>
      <c r="J33" s="344" t="s">
        <v>20</v>
      </c>
      <c r="K33" s="344">
        <v>71</v>
      </c>
      <c r="L33" s="344" t="s">
        <v>80</v>
      </c>
      <c r="M33" s="199">
        <v>8835</v>
      </c>
      <c r="N33" s="183"/>
      <c r="O33" s="199">
        <f t="shared" si="0"/>
        <v>8835</v>
      </c>
      <c r="P33" s="161"/>
      <c r="Q33" s="103"/>
      <c r="R33" s="195" t="str">
        <f t="shared" si="1"/>
        <v>-</v>
      </c>
      <c r="S33" s="119"/>
      <c r="T33" s="197" t="str">
        <f t="shared" si="2"/>
        <v/>
      </c>
      <c r="U33" s="119"/>
      <c r="V33" s="121" t="str">
        <f t="shared" si="3"/>
        <v/>
      </c>
      <c r="W33" s="119"/>
      <c r="X33" s="122"/>
      <c r="Y33" s="123"/>
      <c r="Z33" s="120" t="str">
        <f t="shared" si="4"/>
        <v/>
      </c>
      <c r="AA33" s="118"/>
      <c r="AB33" s="116" t="str">
        <f t="shared" si="5"/>
        <v/>
      </c>
    </row>
    <row r="34" spans="1:28" s="9" customFormat="1" x14ac:dyDescent="0.2">
      <c r="A34" s="326"/>
      <c r="B34" s="326">
        <v>560310</v>
      </c>
      <c r="C34" s="352" t="s">
        <v>99</v>
      </c>
      <c r="D34" s="328" t="s">
        <v>216</v>
      </c>
      <c r="E34" s="362" t="s">
        <v>75</v>
      </c>
      <c r="F34" s="333">
        <v>285</v>
      </c>
      <c r="G34" s="353" t="s">
        <v>78</v>
      </c>
      <c r="H34" s="353" t="s">
        <v>225</v>
      </c>
      <c r="I34" s="344" t="s">
        <v>19</v>
      </c>
      <c r="J34" s="344" t="s">
        <v>20</v>
      </c>
      <c r="K34" s="344">
        <v>70</v>
      </c>
      <c r="L34" s="344" t="s">
        <v>79</v>
      </c>
      <c r="M34" s="199">
        <v>10217</v>
      </c>
      <c r="N34" s="183"/>
      <c r="O34" s="199">
        <f t="shared" si="0"/>
        <v>10217</v>
      </c>
      <c r="P34" s="161"/>
      <c r="Q34" s="103"/>
      <c r="R34" s="195" t="str">
        <f t="shared" si="1"/>
        <v>-</v>
      </c>
      <c r="S34" s="119"/>
      <c r="T34" s="197" t="str">
        <f t="shared" si="2"/>
        <v/>
      </c>
      <c r="U34" s="119"/>
      <c r="V34" s="121" t="str">
        <f t="shared" si="3"/>
        <v/>
      </c>
      <c r="W34" s="119"/>
      <c r="X34" s="122"/>
      <c r="Y34" s="123"/>
      <c r="Z34" s="120" t="str">
        <f t="shared" si="4"/>
        <v/>
      </c>
      <c r="AA34" s="118"/>
      <c r="AB34" s="116" t="str">
        <f t="shared" si="5"/>
        <v/>
      </c>
    </row>
    <row r="35" spans="1:28" s="9" customFormat="1" x14ac:dyDescent="0.2">
      <c r="A35" s="326"/>
      <c r="B35" s="326">
        <v>560311</v>
      </c>
      <c r="C35" s="352" t="s">
        <v>611</v>
      </c>
      <c r="D35" s="328" t="s">
        <v>216</v>
      </c>
      <c r="E35" s="362" t="s">
        <v>76</v>
      </c>
      <c r="F35" s="333">
        <v>285</v>
      </c>
      <c r="G35" s="353" t="s">
        <v>78</v>
      </c>
      <c r="H35" s="353" t="s">
        <v>225</v>
      </c>
      <c r="I35" s="344" t="s">
        <v>19</v>
      </c>
      <c r="J35" s="344" t="s">
        <v>19</v>
      </c>
      <c r="K35" s="344">
        <v>74</v>
      </c>
      <c r="L35" s="344" t="s">
        <v>81</v>
      </c>
      <c r="M35" s="199">
        <v>10542</v>
      </c>
      <c r="N35" s="183"/>
      <c r="O35" s="199">
        <f t="shared" si="0"/>
        <v>10542</v>
      </c>
      <c r="P35" s="161"/>
      <c r="Q35" s="103"/>
      <c r="R35" s="195" t="str">
        <f t="shared" si="1"/>
        <v>-</v>
      </c>
      <c r="S35" s="119"/>
      <c r="T35" s="197" t="str">
        <f t="shared" si="2"/>
        <v/>
      </c>
      <c r="U35" s="119"/>
      <c r="V35" s="121" t="str">
        <f t="shared" si="3"/>
        <v/>
      </c>
      <c r="W35" s="119"/>
      <c r="X35" s="122"/>
      <c r="Y35" s="123"/>
      <c r="Z35" s="120" t="str">
        <f t="shared" si="4"/>
        <v/>
      </c>
      <c r="AA35" s="118"/>
      <c r="AB35" s="116" t="str">
        <f t="shared" si="5"/>
        <v/>
      </c>
    </row>
    <row r="36" spans="1:28" s="9" customFormat="1" x14ac:dyDescent="0.2">
      <c r="A36" s="417" t="s">
        <v>682</v>
      </c>
      <c r="B36" s="326">
        <v>570844</v>
      </c>
      <c r="C36" s="352" t="s">
        <v>663</v>
      </c>
      <c r="D36" s="328" t="s">
        <v>216</v>
      </c>
      <c r="E36" s="362" t="s">
        <v>74</v>
      </c>
      <c r="F36" s="333">
        <v>435</v>
      </c>
      <c r="G36" s="353" t="s">
        <v>227</v>
      </c>
      <c r="H36" s="353" t="s">
        <v>225</v>
      </c>
      <c r="I36" s="344" t="s">
        <v>18</v>
      </c>
      <c r="J36" s="344" t="s">
        <v>20</v>
      </c>
      <c r="K36" s="344">
        <v>70</v>
      </c>
      <c r="L36" s="344" t="s">
        <v>79</v>
      </c>
      <c r="M36" s="199">
        <v>15475</v>
      </c>
      <c r="N36" s="183"/>
      <c r="O36" s="199">
        <f t="shared" si="0"/>
        <v>15475</v>
      </c>
      <c r="P36" s="161"/>
      <c r="Q36" s="104"/>
      <c r="R36" s="195" t="str">
        <f t="shared" si="1"/>
        <v>-</v>
      </c>
      <c r="S36" s="132"/>
      <c r="T36" s="197" t="str">
        <f t="shared" si="2"/>
        <v/>
      </c>
      <c r="U36" s="132"/>
      <c r="V36" s="121" t="str">
        <f t="shared" si="3"/>
        <v/>
      </c>
      <c r="W36" s="132"/>
      <c r="X36" s="122"/>
      <c r="Y36" s="133"/>
      <c r="Z36" s="120" t="str">
        <f t="shared" si="4"/>
        <v/>
      </c>
      <c r="AA36" s="134"/>
      <c r="AB36" s="116" t="str">
        <f t="shared" si="5"/>
        <v/>
      </c>
    </row>
    <row r="37" spans="1:28" s="9" customFormat="1" x14ac:dyDescent="0.2">
      <c r="A37" s="326"/>
      <c r="B37" s="326">
        <v>558533</v>
      </c>
      <c r="C37" s="352" t="s">
        <v>100</v>
      </c>
      <c r="D37" s="328" t="s">
        <v>216</v>
      </c>
      <c r="E37" s="362" t="s">
        <v>75</v>
      </c>
      <c r="F37" s="333">
        <v>10</v>
      </c>
      <c r="G37" s="353" t="s">
        <v>77</v>
      </c>
      <c r="H37" s="353" t="s">
        <v>4</v>
      </c>
      <c r="I37" s="344" t="s">
        <v>19</v>
      </c>
      <c r="J37" s="344" t="s">
        <v>20</v>
      </c>
      <c r="K37" s="344">
        <v>73</v>
      </c>
      <c r="L37" s="344" t="s">
        <v>80</v>
      </c>
      <c r="M37" s="199">
        <v>11166</v>
      </c>
      <c r="N37" s="183"/>
      <c r="O37" s="199">
        <f t="shared" si="0"/>
        <v>11166</v>
      </c>
      <c r="P37" s="161"/>
      <c r="Q37" s="103"/>
      <c r="R37" s="195" t="str">
        <f t="shared" si="1"/>
        <v>-</v>
      </c>
      <c r="S37" s="119"/>
      <c r="T37" s="197" t="str">
        <f t="shared" si="2"/>
        <v/>
      </c>
      <c r="U37" s="119"/>
      <c r="V37" s="121" t="str">
        <f t="shared" si="3"/>
        <v/>
      </c>
      <c r="W37" s="119"/>
      <c r="X37" s="122"/>
      <c r="Y37" s="123"/>
      <c r="Z37" s="120" t="str">
        <f t="shared" si="4"/>
        <v/>
      </c>
      <c r="AA37" s="118"/>
      <c r="AB37" s="116" t="str">
        <f t="shared" si="5"/>
        <v/>
      </c>
    </row>
    <row r="38" spans="1:28" s="9" customFormat="1" x14ac:dyDescent="0.2">
      <c r="A38" s="326"/>
      <c r="B38" s="326">
        <v>556009</v>
      </c>
      <c r="C38" s="352" t="s">
        <v>101</v>
      </c>
      <c r="D38" s="328" t="s">
        <v>216</v>
      </c>
      <c r="E38" s="362" t="s">
        <v>75</v>
      </c>
      <c r="F38" s="333">
        <v>11</v>
      </c>
      <c r="G38" s="353" t="s">
        <v>77</v>
      </c>
      <c r="H38" s="353" t="s">
        <v>4</v>
      </c>
      <c r="I38" s="344" t="s">
        <v>19</v>
      </c>
      <c r="J38" s="344" t="s">
        <v>18</v>
      </c>
      <c r="K38" s="344">
        <v>71</v>
      </c>
      <c r="L38" s="344" t="s">
        <v>80</v>
      </c>
      <c r="M38" s="199">
        <v>11166</v>
      </c>
      <c r="N38" s="183"/>
      <c r="O38" s="199">
        <f t="shared" si="0"/>
        <v>11166</v>
      </c>
      <c r="P38" s="161"/>
      <c r="Q38" s="103"/>
      <c r="R38" s="195" t="str">
        <f t="shared" si="1"/>
        <v>-</v>
      </c>
      <c r="S38" s="119"/>
      <c r="T38" s="197" t="str">
        <f t="shared" si="2"/>
        <v/>
      </c>
      <c r="U38" s="119"/>
      <c r="V38" s="121" t="str">
        <f t="shared" si="3"/>
        <v/>
      </c>
      <c r="W38" s="119"/>
      <c r="X38" s="122"/>
      <c r="Y38" s="123"/>
      <c r="Z38" s="120" t="str">
        <f t="shared" si="4"/>
        <v/>
      </c>
      <c r="AA38" s="118"/>
      <c r="AB38" s="116" t="str">
        <f t="shared" si="5"/>
        <v/>
      </c>
    </row>
    <row r="39" spans="1:28" s="9" customFormat="1" x14ac:dyDescent="0.2">
      <c r="A39" s="326"/>
      <c r="B39" s="326">
        <v>565940</v>
      </c>
      <c r="C39" s="352" t="s">
        <v>5</v>
      </c>
      <c r="D39" s="328" t="s">
        <v>216</v>
      </c>
      <c r="E39" s="362" t="s">
        <v>75</v>
      </c>
      <c r="F39" s="333">
        <v>12</v>
      </c>
      <c r="G39" s="353" t="s">
        <v>77</v>
      </c>
      <c r="H39" s="353" t="s">
        <v>4</v>
      </c>
      <c r="I39" s="344" t="s">
        <v>20</v>
      </c>
      <c r="J39" s="344" t="s">
        <v>20</v>
      </c>
      <c r="K39" s="344">
        <v>71</v>
      </c>
      <c r="L39" s="344" t="s">
        <v>80</v>
      </c>
      <c r="M39" s="199">
        <v>12683</v>
      </c>
      <c r="N39" s="183"/>
      <c r="O39" s="199">
        <f t="shared" si="0"/>
        <v>12683</v>
      </c>
      <c r="P39" s="161"/>
      <c r="Q39" s="103"/>
      <c r="R39" s="195" t="str">
        <f t="shared" si="1"/>
        <v>-</v>
      </c>
      <c r="S39" s="119"/>
      <c r="T39" s="197" t="str">
        <f t="shared" si="2"/>
        <v/>
      </c>
      <c r="U39" s="119"/>
      <c r="V39" s="121" t="str">
        <f t="shared" si="3"/>
        <v/>
      </c>
      <c r="W39" s="119"/>
      <c r="X39" s="122"/>
      <c r="Y39" s="123"/>
      <c r="Z39" s="120" t="str">
        <f t="shared" si="4"/>
        <v/>
      </c>
      <c r="AA39" s="118"/>
      <c r="AB39" s="116" t="str">
        <f t="shared" si="5"/>
        <v/>
      </c>
    </row>
    <row r="40" spans="1:28" s="9" customFormat="1" x14ac:dyDescent="0.2">
      <c r="A40" s="326"/>
      <c r="B40" s="326">
        <v>565941</v>
      </c>
      <c r="C40" s="352" t="s">
        <v>612</v>
      </c>
      <c r="D40" s="328" t="s">
        <v>216</v>
      </c>
      <c r="E40" s="362" t="s">
        <v>76</v>
      </c>
      <c r="F40" s="333">
        <v>12</v>
      </c>
      <c r="G40" s="353" t="s">
        <v>77</v>
      </c>
      <c r="H40" s="353" t="s">
        <v>4</v>
      </c>
      <c r="I40" s="344" t="s">
        <v>19</v>
      </c>
      <c r="J40" s="344" t="s">
        <v>18</v>
      </c>
      <c r="K40" s="344">
        <v>72</v>
      </c>
      <c r="L40" s="344" t="s">
        <v>80</v>
      </c>
      <c r="M40" s="199">
        <v>13063</v>
      </c>
      <c r="N40" s="183"/>
      <c r="O40" s="199">
        <f t="shared" si="0"/>
        <v>13063</v>
      </c>
      <c r="P40" s="161"/>
      <c r="Q40" s="103"/>
      <c r="R40" s="195" t="str">
        <f t="shared" si="1"/>
        <v>-</v>
      </c>
      <c r="S40" s="119"/>
      <c r="T40" s="197" t="str">
        <f t="shared" si="2"/>
        <v/>
      </c>
      <c r="U40" s="119"/>
      <c r="V40" s="121" t="str">
        <f t="shared" si="3"/>
        <v/>
      </c>
      <c r="W40" s="119"/>
      <c r="X40" s="122"/>
      <c r="Y40" s="123"/>
      <c r="Z40" s="120" t="str">
        <f t="shared" si="4"/>
        <v/>
      </c>
      <c r="AA40" s="118"/>
      <c r="AB40" s="116" t="str">
        <f t="shared" si="5"/>
        <v/>
      </c>
    </row>
    <row r="41" spans="1:28" s="10" customFormat="1" x14ac:dyDescent="0.2">
      <c r="A41" s="326"/>
      <c r="B41" s="326">
        <v>566710</v>
      </c>
      <c r="C41" s="352" t="s">
        <v>613</v>
      </c>
      <c r="D41" s="328" t="s">
        <v>220</v>
      </c>
      <c r="E41" s="362" t="s">
        <v>75</v>
      </c>
      <c r="F41" s="333">
        <v>12</v>
      </c>
      <c r="G41" s="353" t="s">
        <v>77</v>
      </c>
      <c r="H41" s="353" t="s">
        <v>4</v>
      </c>
      <c r="I41" s="344" t="s">
        <v>20</v>
      </c>
      <c r="J41" s="344" t="s">
        <v>18</v>
      </c>
      <c r="K41" s="344">
        <v>73</v>
      </c>
      <c r="L41" s="344" t="s">
        <v>80</v>
      </c>
      <c r="M41" s="199">
        <v>13334</v>
      </c>
      <c r="N41" s="183"/>
      <c r="O41" s="199">
        <f t="shared" si="0"/>
        <v>13334</v>
      </c>
      <c r="P41" s="161"/>
      <c r="Q41" s="103"/>
      <c r="R41" s="195" t="str">
        <f t="shared" si="1"/>
        <v>-</v>
      </c>
      <c r="S41" s="119"/>
      <c r="T41" s="197" t="str">
        <f t="shared" si="2"/>
        <v/>
      </c>
      <c r="U41" s="119"/>
      <c r="V41" s="121" t="str">
        <f t="shared" si="3"/>
        <v/>
      </c>
      <c r="W41" s="119"/>
      <c r="X41" s="122"/>
      <c r="Y41" s="123"/>
      <c r="Z41" s="120" t="str">
        <f t="shared" si="4"/>
        <v/>
      </c>
      <c r="AA41" s="118"/>
      <c r="AB41" s="116" t="str">
        <f t="shared" si="5"/>
        <v/>
      </c>
    </row>
    <row r="42" spans="1:28" s="10" customFormat="1" x14ac:dyDescent="0.2">
      <c r="A42" s="326"/>
      <c r="B42" s="326">
        <v>571170</v>
      </c>
      <c r="C42" s="352" t="s">
        <v>614</v>
      </c>
      <c r="D42" s="328" t="s">
        <v>220</v>
      </c>
      <c r="E42" s="362" t="s">
        <v>75</v>
      </c>
      <c r="F42" s="333">
        <v>12</v>
      </c>
      <c r="G42" s="353" t="s">
        <v>77</v>
      </c>
      <c r="H42" s="353" t="s">
        <v>4</v>
      </c>
      <c r="I42" s="344" t="s">
        <v>20</v>
      </c>
      <c r="J42" s="344" t="s">
        <v>18</v>
      </c>
      <c r="K42" s="344">
        <v>73</v>
      </c>
      <c r="L42" s="344" t="s">
        <v>80</v>
      </c>
      <c r="M42" s="199">
        <v>13334</v>
      </c>
      <c r="N42" s="183"/>
      <c r="O42" s="199">
        <f t="shared" si="0"/>
        <v>13334</v>
      </c>
      <c r="P42" s="161"/>
      <c r="Q42" s="103"/>
      <c r="R42" s="195" t="str">
        <f t="shared" si="1"/>
        <v>-</v>
      </c>
      <c r="S42" s="119"/>
      <c r="T42" s="197" t="str">
        <f t="shared" si="2"/>
        <v/>
      </c>
      <c r="U42" s="119"/>
      <c r="V42" s="121" t="str">
        <f t="shared" si="3"/>
        <v/>
      </c>
      <c r="W42" s="119"/>
      <c r="X42" s="122"/>
      <c r="Y42" s="123"/>
      <c r="Z42" s="120" t="str">
        <f t="shared" si="4"/>
        <v/>
      </c>
      <c r="AA42" s="118"/>
      <c r="AB42" s="116" t="str">
        <f t="shared" si="5"/>
        <v/>
      </c>
    </row>
    <row r="43" spans="1:28" s="10" customFormat="1" x14ac:dyDescent="0.2">
      <c r="A43" s="326"/>
      <c r="B43" s="326">
        <v>555772</v>
      </c>
      <c r="C43" s="352" t="s">
        <v>615</v>
      </c>
      <c r="D43" s="328" t="s">
        <v>220</v>
      </c>
      <c r="E43" s="362" t="s">
        <v>76</v>
      </c>
      <c r="F43" s="333">
        <v>12</v>
      </c>
      <c r="G43" s="353" t="s">
        <v>77</v>
      </c>
      <c r="H43" s="353" t="s">
        <v>4</v>
      </c>
      <c r="I43" s="344" t="s">
        <v>19</v>
      </c>
      <c r="J43" s="344" t="s">
        <v>18</v>
      </c>
      <c r="K43" s="344">
        <v>74</v>
      </c>
      <c r="L43" s="344" t="s">
        <v>81</v>
      </c>
      <c r="M43" s="199">
        <v>13740</v>
      </c>
      <c r="N43" s="183"/>
      <c r="O43" s="199">
        <f t="shared" si="0"/>
        <v>13740</v>
      </c>
      <c r="P43" s="161"/>
      <c r="Q43" s="104"/>
      <c r="R43" s="195" t="str">
        <f t="shared" si="1"/>
        <v>-</v>
      </c>
      <c r="S43" s="132"/>
      <c r="T43" s="197" t="str">
        <f t="shared" si="2"/>
        <v/>
      </c>
      <c r="U43" s="132"/>
      <c r="V43" s="121" t="str">
        <f t="shared" si="3"/>
        <v/>
      </c>
      <c r="W43" s="132"/>
      <c r="X43" s="122"/>
      <c r="Y43" s="133"/>
      <c r="Z43" s="120" t="str">
        <f t="shared" si="4"/>
        <v/>
      </c>
      <c r="AA43" s="134"/>
      <c r="AB43" s="116" t="str">
        <f t="shared" si="5"/>
        <v/>
      </c>
    </row>
    <row r="44" spans="1:28" s="10" customFormat="1" x14ac:dyDescent="0.2">
      <c r="A44" s="326"/>
      <c r="B44" s="326">
        <v>557172</v>
      </c>
      <c r="C44" s="352" t="s">
        <v>102</v>
      </c>
      <c r="D44" s="328" t="s">
        <v>216</v>
      </c>
      <c r="E44" s="362" t="s">
        <v>75</v>
      </c>
      <c r="F44" s="333">
        <v>13</v>
      </c>
      <c r="G44" s="353" t="s">
        <v>77</v>
      </c>
      <c r="H44" s="353" t="s">
        <v>4</v>
      </c>
      <c r="I44" s="344" t="s">
        <v>19</v>
      </c>
      <c r="J44" s="344" t="s">
        <v>20</v>
      </c>
      <c r="K44" s="344">
        <v>71</v>
      </c>
      <c r="L44" s="344" t="s">
        <v>80</v>
      </c>
      <c r="M44" s="199">
        <v>14472</v>
      </c>
      <c r="N44" s="183"/>
      <c r="O44" s="199">
        <f t="shared" si="0"/>
        <v>14472</v>
      </c>
      <c r="P44" s="161"/>
      <c r="Q44" s="103"/>
      <c r="R44" s="195" t="str">
        <f t="shared" si="1"/>
        <v>-</v>
      </c>
      <c r="S44" s="119"/>
      <c r="T44" s="197" t="str">
        <f t="shared" si="2"/>
        <v/>
      </c>
      <c r="U44" s="119"/>
      <c r="V44" s="121" t="str">
        <f t="shared" si="3"/>
        <v/>
      </c>
      <c r="W44" s="119"/>
      <c r="X44" s="122"/>
      <c r="Y44" s="123"/>
      <c r="Z44" s="120" t="str">
        <f t="shared" si="4"/>
        <v/>
      </c>
      <c r="AA44" s="118"/>
      <c r="AB44" s="116" t="str">
        <f t="shared" si="5"/>
        <v/>
      </c>
    </row>
    <row r="45" spans="1:28" s="10" customFormat="1" x14ac:dyDescent="0.2">
      <c r="A45" s="326"/>
      <c r="B45" s="326">
        <v>565381</v>
      </c>
      <c r="C45" s="352" t="s">
        <v>616</v>
      </c>
      <c r="D45" s="328" t="s">
        <v>220</v>
      </c>
      <c r="E45" s="362" t="s">
        <v>75</v>
      </c>
      <c r="F45" s="333">
        <v>13</v>
      </c>
      <c r="G45" s="353" t="s">
        <v>77</v>
      </c>
      <c r="H45" s="353" t="s">
        <v>4</v>
      </c>
      <c r="I45" s="344" t="s">
        <v>19</v>
      </c>
      <c r="J45" s="344" t="s">
        <v>18</v>
      </c>
      <c r="K45" s="344">
        <v>73</v>
      </c>
      <c r="L45" s="344" t="s">
        <v>80</v>
      </c>
      <c r="M45" s="199">
        <v>14689</v>
      </c>
      <c r="N45" s="183"/>
      <c r="O45" s="199">
        <f t="shared" si="0"/>
        <v>14689</v>
      </c>
      <c r="P45" s="161"/>
      <c r="Q45" s="104"/>
      <c r="R45" s="195" t="str">
        <f t="shared" si="1"/>
        <v>-</v>
      </c>
      <c r="S45" s="132"/>
      <c r="T45" s="197" t="str">
        <f t="shared" si="2"/>
        <v/>
      </c>
      <c r="U45" s="119"/>
      <c r="V45" s="121" t="str">
        <f t="shared" si="3"/>
        <v/>
      </c>
      <c r="W45" s="119"/>
      <c r="X45" s="122"/>
      <c r="Y45" s="133"/>
      <c r="Z45" s="120" t="str">
        <f t="shared" si="4"/>
        <v/>
      </c>
      <c r="AA45" s="134"/>
      <c r="AB45" s="116" t="str">
        <f t="shared" si="5"/>
        <v/>
      </c>
    </row>
    <row r="46" spans="1:28" s="10" customFormat="1" x14ac:dyDescent="0.2">
      <c r="A46" s="326"/>
      <c r="B46" s="326">
        <v>557170</v>
      </c>
      <c r="C46" s="352" t="s">
        <v>617</v>
      </c>
      <c r="D46" s="328" t="s">
        <v>220</v>
      </c>
      <c r="E46" s="362" t="s">
        <v>76</v>
      </c>
      <c r="F46" s="333">
        <v>13</v>
      </c>
      <c r="G46" s="353" t="s">
        <v>77</v>
      </c>
      <c r="H46" s="353" t="s">
        <v>4</v>
      </c>
      <c r="I46" s="344" t="s">
        <v>17</v>
      </c>
      <c r="J46" s="344" t="s">
        <v>18</v>
      </c>
      <c r="K46" s="344">
        <v>74</v>
      </c>
      <c r="L46" s="344" t="s">
        <v>81</v>
      </c>
      <c r="M46" s="199">
        <v>15285</v>
      </c>
      <c r="N46" s="183"/>
      <c r="O46" s="199">
        <f t="shared" si="0"/>
        <v>15285</v>
      </c>
      <c r="P46" s="161"/>
      <c r="Q46" s="103"/>
      <c r="R46" s="195" t="str">
        <f t="shared" si="1"/>
        <v>-</v>
      </c>
      <c r="S46" s="119"/>
      <c r="T46" s="197" t="str">
        <f t="shared" si="2"/>
        <v/>
      </c>
      <c r="U46" s="119"/>
      <c r="V46" s="121" t="str">
        <f t="shared" si="3"/>
        <v/>
      </c>
      <c r="W46" s="119"/>
      <c r="X46" s="122"/>
      <c r="Y46" s="123"/>
      <c r="Z46" s="120" t="str">
        <f t="shared" si="4"/>
        <v/>
      </c>
      <c r="AA46" s="118"/>
      <c r="AB46" s="116" t="str">
        <f t="shared" si="5"/>
        <v/>
      </c>
    </row>
    <row r="47" spans="1:28" s="10" customFormat="1" x14ac:dyDescent="0.2">
      <c r="A47" s="326"/>
      <c r="B47" s="326">
        <v>569392</v>
      </c>
      <c r="C47" s="352" t="s">
        <v>618</v>
      </c>
      <c r="D47" s="328" t="s">
        <v>219</v>
      </c>
      <c r="E47" s="362" t="s">
        <v>75</v>
      </c>
      <c r="F47" s="333">
        <v>275</v>
      </c>
      <c r="G47" s="353" t="s">
        <v>78</v>
      </c>
      <c r="H47" s="353" t="s">
        <v>4</v>
      </c>
      <c r="I47" s="344" t="s">
        <v>19</v>
      </c>
      <c r="J47" s="344" t="s">
        <v>20</v>
      </c>
      <c r="K47" s="344">
        <v>71</v>
      </c>
      <c r="L47" s="344" t="s">
        <v>79</v>
      </c>
      <c r="M47" s="199">
        <v>12277</v>
      </c>
      <c r="N47" s="183"/>
      <c r="O47" s="199">
        <f t="shared" si="0"/>
        <v>12277</v>
      </c>
      <c r="P47" s="161"/>
      <c r="Q47" s="147"/>
      <c r="R47" s="195" t="str">
        <f t="shared" si="1"/>
        <v>-</v>
      </c>
      <c r="S47" s="148"/>
      <c r="T47" s="197" t="str">
        <f t="shared" si="2"/>
        <v/>
      </c>
      <c r="U47" s="148"/>
      <c r="V47" s="121" t="str">
        <f t="shared" si="3"/>
        <v/>
      </c>
      <c r="W47" s="148"/>
      <c r="X47" s="122"/>
      <c r="Y47" s="150"/>
      <c r="Z47" s="120" t="str">
        <f t="shared" si="4"/>
        <v/>
      </c>
      <c r="AA47" s="151"/>
      <c r="AB47" s="116" t="str">
        <f t="shared" si="5"/>
        <v/>
      </c>
    </row>
    <row r="48" spans="1:28" s="10" customFormat="1" x14ac:dyDescent="0.2">
      <c r="A48" s="326"/>
      <c r="B48" s="326">
        <v>570258</v>
      </c>
      <c r="C48" s="352" t="s">
        <v>619</v>
      </c>
      <c r="D48" s="328" t="s">
        <v>216</v>
      </c>
      <c r="E48" s="362" t="s">
        <v>75</v>
      </c>
      <c r="F48" s="333">
        <v>295</v>
      </c>
      <c r="G48" s="353" t="s">
        <v>229</v>
      </c>
      <c r="H48" s="353" t="s">
        <v>4</v>
      </c>
      <c r="I48" s="344" t="s">
        <v>20</v>
      </c>
      <c r="J48" s="344" t="s">
        <v>20</v>
      </c>
      <c r="K48" s="344">
        <v>71</v>
      </c>
      <c r="L48" s="344" t="s">
        <v>80</v>
      </c>
      <c r="M48" s="199">
        <v>13849</v>
      </c>
      <c r="N48" s="183"/>
      <c r="O48" s="199">
        <f t="shared" si="0"/>
        <v>13849</v>
      </c>
      <c r="P48" s="161"/>
      <c r="Q48" s="104"/>
      <c r="R48" s="195" t="str">
        <f t="shared" si="1"/>
        <v>-</v>
      </c>
      <c r="S48" s="132"/>
      <c r="T48" s="197" t="str">
        <f t="shared" si="2"/>
        <v/>
      </c>
      <c r="U48" s="119"/>
      <c r="V48" s="121" t="str">
        <f t="shared" si="3"/>
        <v/>
      </c>
      <c r="W48" s="119"/>
      <c r="X48" s="122"/>
      <c r="Y48" s="133"/>
      <c r="Z48" s="120" t="str">
        <f t="shared" si="4"/>
        <v/>
      </c>
      <c r="AA48" s="134"/>
      <c r="AB48" s="116" t="str">
        <f t="shared" si="5"/>
        <v/>
      </c>
    </row>
    <row r="49" spans="1:28" s="10" customFormat="1" x14ac:dyDescent="0.2">
      <c r="A49" s="326"/>
      <c r="B49" s="326">
        <v>570256</v>
      </c>
      <c r="C49" s="352" t="s">
        <v>620</v>
      </c>
      <c r="D49" s="328" t="s">
        <v>216</v>
      </c>
      <c r="E49" s="362" t="s">
        <v>76</v>
      </c>
      <c r="F49" s="333">
        <v>295</v>
      </c>
      <c r="G49" s="353" t="s">
        <v>229</v>
      </c>
      <c r="H49" s="353" t="s">
        <v>4</v>
      </c>
      <c r="I49" s="344" t="s">
        <v>19</v>
      </c>
      <c r="J49" s="344" t="s">
        <v>19</v>
      </c>
      <c r="K49" s="344">
        <v>75</v>
      </c>
      <c r="L49" s="344" t="s">
        <v>80</v>
      </c>
      <c r="M49" s="199">
        <v>14282</v>
      </c>
      <c r="N49" s="183"/>
      <c r="O49" s="199">
        <f t="shared" si="0"/>
        <v>14282</v>
      </c>
      <c r="P49" s="161"/>
      <c r="Q49" s="104"/>
      <c r="R49" s="195" t="str">
        <f t="shared" si="1"/>
        <v>-</v>
      </c>
      <c r="S49" s="132"/>
      <c r="T49" s="197" t="str">
        <f t="shared" si="2"/>
        <v/>
      </c>
      <c r="U49" s="119"/>
      <c r="V49" s="121" t="str">
        <f t="shared" si="3"/>
        <v/>
      </c>
      <c r="W49" s="119"/>
      <c r="X49" s="122"/>
      <c r="Y49" s="133"/>
      <c r="Z49" s="120" t="str">
        <f t="shared" si="4"/>
        <v/>
      </c>
      <c r="AA49" s="134"/>
      <c r="AB49" s="116" t="str">
        <f t="shared" si="5"/>
        <v/>
      </c>
    </row>
    <row r="50" spans="1:28" s="10" customFormat="1" x14ac:dyDescent="0.2">
      <c r="A50" s="326"/>
      <c r="B50" s="326">
        <v>570299</v>
      </c>
      <c r="C50" s="352" t="s">
        <v>621</v>
      </c>
      <c r="D50" s="328" t="s">
        <v>216</v>
      </c>
      <c r="E50" s="362" t="s">
        <v>75</v>
      </c>
      <c r="F50" s="333">
        <v>295</v>
      </c>
      <c r="G50" s="353" t="s">
        <v>230</v>
      </c>
      <c r="H50" s="353" t="s">
        <v>4</v>
      </c>
      <c r="I50" s="344" t="s">
        <v>20</v>
      </c>
      <c r="J50" s="344" t="s">
        <v>20</v>
      </c>
      <c r="K50" s="344">
        <v>71</v>
      </c>
      <c r="L50" s="344" t="s">
        <v>80</v>
      </c>
      <c r="M50" s="199">
        <v>12494</v>
      </c>
      <c r="N50" s="183"/>
      <c r="O50" s="199">
        <f t="shared" si="0"/>
        <v>12494</v>
      </c>
      <c r="P50" s="161"/>
      <c r="Q50" s="103"/>
      <c r="R50" s="195" t="str">
        <f t="shared" si="1"/>
        <v>-</v>
      </c>
      <c r="S50" s="119"/>
      <c r="T50" s="197" t="str">
        <f t="shared" si="2"/>
        <v/>
      </c>
      <c r="U50" s="119"/>
      <c r="V50" s="121" t="str">
        <f t="shared" si="3"/>
        <v/>
      </c>
      <c r="W50" s="119"/>
      <c r="X50" s="122"/>
      <c r="Y50" s="123"/>
      <c r="Z50" s="120" t="str">
        <f t="shared" si="4"/>
        <v/>
      </c>
      <c r="AA50" s="118"/>
      <c r="AB50" s="116" t="str">
        <f t="shared" si="5"/>
        <v/>
      </c>
    </row>
    <row r="51" spans="1:28" s="10" customFormat="1" x14ac:dyDescent="0.2">
      <c r="A51" s="326"/>
      <c r="B51" s="326">
        <v>566828</v>
      </c>
      <c r="C51" s="352" t="s">
        <v>622</v>
      </c>
      <c r="D51" s="328" t="s">
        <v>216</v>
      </c>
      <c r="E51" s="362" t="s">
        <v>76</v>
      </c>
      <c r="F51" s="333">
        <v>295</v>
      </c>
      <c r="G51" s="353" t="s">
        <v>230</v>
      </c>
      <c r="H51" s="353" t="s">
        <v>4</v>
      </c>
      <c r="I51" s="344" t="s">
        <v>19</v>
      </c>
      <c r="J51" s="344" t="s">
        <v>20</v>
      </c>
      <c r="K51" s="344">
        <v>74</v>
      </c>
      <c r="L51" s="344" t="s">
        <v>81</v>
      </c>
      <c r="M51" s="199">
        <v>12900</v>
      </c>
      <c r="N51" s="183"/>
      <c r="O51" s="199">
        <f t="shared" si="0"/>
        <v>12900</v>
      </c>
      <c r="P51" s="161"/>
      <c r="Q51" s="104"/>
      <c r="R51" s="195" t="str">
        <f t="shared" si="1"/>
        <v>-</v>
      </c>
      <c r="S51" s="132"/>
      <c r="T51" s="197" t="str">
        <f t="shared" si="2"/>
        <v/>
      </c>
      <c r="U51" s="119"/>
      <c r="V51" s="121" t="str">
        <f t="shared" si="3"/>
        <v/>
      </c>
      <c r="W51" s="119"/>
      <c r="X51" s="122"/>
      <c r="Y51" s="133"/>
      <c r="Z51" s="120" t="str">
        <f t="shared" si="4"/>
        <v/>
      </c>
      <c r="AA51" s="134"/>
      <c r="AB51" s="116" t="str">
        <f t="shared" si="5"/>
        <v/>
      </c>
    </row>
    <row r="52" spans="1:28" s="10" customFormat="1" x14ac:dyDescent="0.2">
      <c r="A52" s="417" t="s">
        <v>682</v>
      </c>
      <c r="B52" s="326">
        <v>570993</v>
      </c>
      <c r="C52" s="352" t="s">
        <v>623</v>
      </c>
      <c r="D52" s="328" t="s">
        <v>216</v>
      </c>
      <c r="E52" s="362" t="s">
        <v>76</v>
      </c>
      <c r="F52" s="333">
        <v>295</v>
      </c>
      <c r="G52" s="353" t="s">
        <v>230</v>
      </c>
      <c r="H52" s="353" t="s">
        <v>4</v>
      </c>
      <c r="I52" s="344" t="s">
        <v>19</v>
      </c>
      <c r="J52" s="344" t="s">
        <v>20</v>
      </c>
      <c r="K52" s="344">
        <v>74</v>
      </c>
      <c r="L52" s="344" t="s">
        <v>80</v>
      </c>
      <c r="M52" s="199">
        <v>12900</v>
      </c>
      <c r="N52" s="183"/>
      <c r="O52" s="199">
        <f t="shared" si="0"/>
        <v>12900</v>
      </c>
      <c r="P52" s="161"/>
      <c r="Q52" s="103"/>
      <c r="R52" s="195" t="str">
        <f t="shared" si="1"/>
        <v>-</v>
      </c>
      <c r="S52" s="119"/>
      <c r="T52" s="197" t="str">
        <f t="shared" si="2"/>
        <v/>
      </c>
      <c r="U52" s="119"/>
      <c r="V52" s="121" t="str">
        <f t="shared" si="3"/>
        <v/>
      </c>
      <c r="W52" s="119"/>
      <c r="X52" s="122"/>
      <c r="Y52" s="123"/>
      <c r="Z52" s="120" t="str">
        <f t="shared" si="4"/>
        <v/>
      </c>
      <c r="AA52" s="118"/>
      <c r="AB52" s="116" t="str">
        <f t="shared" si="5"/>
        <v/>
      </c>
    </row>
    <row r="53" spans="1:28" s="10" customFormat="1" x14ac:dyDescent="0.2">
      <c r="A53" s="326"/>
      <c r="B53" s="326">
        <v>566062</v>
      </c>
      <c r="C53" s="352" t="s">
        <v>624</v>
      </c>
      <c r="D53" s="328" t="s">
        <v>219</v>
      </c>
      <c r="E53" s="362" t="s">
        <v>75</v>
      </c>
      <c r="F53" s="333">
        <v>295</v>
      </c>
      <c r="G53" s="353" t="s">
        <v>230</v>
      </c>
      <c r="H53" s="353" t="s">
        <v>4</v>
      </c>
      <c r="I53" s="344" t="s">
        <v>19</v>
      </c>
      <c r="J53" s="344" t="s">
        <v>20</v>
      </c>
      <c r="K53" s="344">
        <v>70</v>
      </c>
      <c r="L53" s="344" t="s">
        <v>79</v>
      </c>
      <c r="M53" s="199">
        <v>14228</v>
      </c>
      <c r="N53" s="183"/>
      <c r="O53" s="199">
        <f t="shared" si="0"/>
        <v>14228</v>
      </c>
      <c r="P53" s="161"/>
      <c r="Q53" s="103"/>
      <c r="R53" s="195" t="str">
        <f t="shared" si="1"/>
        <v>-</v>
      </c>
      <c r="S53" s="119"/>
      <c r="T53" s="197" t="str">
        <f t="shared" si="2"/>
        <v/>
      </c>
      <c r="U53" s="119"/>
      <c r="V53" s="121" t="str">
        <f t="shared" si="3"/>
        <v/>
      </c>
      <c r="W53" s="119"/>
      <c r="X53" s="122"/>
      <c r="Y53" s="123"/>
      <c r="Z53" s="120" t="str">
        <f t="shared" si="4"/>
        <v/>
      </c>
      <c r="AA53" s="118"/>
      <c r="AB53" s="116" t="str">
        <f t="shared" si="5"/>
        <v/>
      </c>
    </row>
    <row r="54" spans="1:28" s="10" customFormat="1" x14ac:dyDescent="0.2">
      <c r="A54" s="326"/>
      <c r="B54" s="326">
        <v>570259</v>
      </c>
      <c r="C54" s="352" t="s">
        <v>625</v>
      </c>
      <c r="D54" s="328" t="s">
        <v>216</v>
      </c>
      <c r="E54" s="362" t="s">
        <v>75</v>
      </c>
      <c r="F54" s="333">
        <v>315</v>
      </c>
      <c r="G54" s="353" t="s">
        <v>229</v>
      </c>
      <c r="H54" s="353" t="s">
        <v>4</v>
      </c>
      <c r="I54" s="344" t="s">
        <v>20</v>
      </c>
      <c r="J54" s="344" t="s">
        <v>20</v>
      </c>
      <c r="K54" s="344">
        <v>71</v>
      </c>
      <c r="L54" s="344" t="s">
        <v>80</v>
      </c>
      <c r="M54" s="199">
        <v>14689</v>
      </c>
      <c r="N54" s="183"/>
      <c r="O54" s="199">
        <f t="shared" si="0"/>
        <v>14689</v>
      </c>
      <c r="P54" s="161"/>
      <c r="Q54" s="103"/>
      <c r="R54" s="195" t="str">
        <f t="shared" si="1"/>
        <v>-</v>
      </c>
      <c r="S54" s="119"/>
      <c r="T54" s="197" t="str">
        <f t="shared" si="2"/>
        <v/>
      </c>
      <c r="U54" s="119"/>
      <c r="V54" s="121" t="str">
        <f t="shared" si="3"/>
        <v/>
      </c>
      <c r="W54" s="119"/>
      <c r="X54" s="122"/>
      <c r="Y54" s="123"/>
      <c r="Z54" s="120" t="str">
        <f t="shared" si="4"/>
        <v/>
      </c>
      <c r="AA54" s="118"/>
      <c r="AB54" s="116" t="str">
        <f t="shared" si="5"/>
        <v/>
      </c>
    </row>
    <row r="55" spans="1:28" s="9" customFormat="1" x14ac:dyDescent="0.2">
      <c r="A55" s="326"/>
      <c r="B55" s="326">
        <v>570257</v>
      </c>
      <c r="C55" s="352" t="s">
        <v>626</v>
      </c>
      <c r="D55" s="328" t="s">
        <v>216</v>
      </c>
      <c r="E55" s="362" t="s">
        <v>76</v>
      </c>
      <c r="F55" s="333">
        <v>315</v>
      </c>
      <c r="G55" s="353" t="s">
        <v>229</v>
      </c>
      <c r="H55" s="353" t="s">
        <v>4</v>
      </c>
      <c r="I55" s="344" t="s">
        <v>17</v>
      </c>
      <c r="J55" s="344" t="s">
        <v>20</v>
      </c>
      <c r="K55" s="344">
        <v>75</v>
      </c>
      <c r="L55" s="344" t="s">
        <v>80</v>
      </c>
      <c r="M55" s="199">
        <v>15122</v>
      </c>
      <c r="N55" s="183"/>
      <c r="O55" s="199">
        <f t="shared" si="0"/>
        <v>15122</v>
      </c>
      <c r="P55" s="161"/>
      <c r="Q55" s="103"/>
      <c r="R55" s="195" t="str">
        <f t="shared" si="1"/>
        <v>-</v>
      </c>
      <c r="S55" s="119"/>
      <c r="T55" s="197" t="str">
        <f t="shared" si="2"/>
        <v/>
      </c>
      <c r="U55" s="119"/>
      <c r="V55" s="121" t="str">
        <f t="shared" si="3"/>
        <v/>
      </c>
      <c r="W55" s="119"/>
      <c r="X55" s="122"/>
      <c r="Y55" s="123"/>
      <c r="Z55" s="120" t="str">
        <f t="shared" si="4"/>
        <v/>
      </c>
      <c r="AA55" s="118"/>
      <c r="AB55" s="116" t="str">
        <f t="shared" si="5"/>
        <v/>
      </c>
    </row>
    <row r="56" spans="1:28" s="9" customFormat="1" x14ac:dyDescent="0.2">
      <c r="A56" s="326"/>
      <c r="B56" s="326">
        <v>570401</v>
      </c>
      <c r="C56" s="352" t="s">
        <v>627</v>
      </c>
      <c r="D56" s="328" t="s">
        <v>216</v>
      </c>
      <c r="E56" s="362" t="s">
        <v>75</v>
      </c>
      <c r="F56" s="333">
        <v>315</v>
      </c>
      <c r="G56" s="353" t="s">
        <v>78</v>
      </c>
      <c r="H56" s="353" t="s">
        <v>4</v>
      </c>
      <c r="I56" s="344" t="s">
        <v>20</v>
      </c>
      <c r="J56" s="344" t="s">
        <v>20</v>
      </c>
      <c r="K56" s="344">
        <v>72</v>
      </c>
      <c r="L56" s="344" t="s">
        <v>80</v>
      </c>
      <c r="M56" s="199">
        <v>13144</v>
      </c>
      <c r="N56" s="183"/>
      <c r="O56" s="199">
        <f t="shared" si="0"/>
        <v>13144</v>
      </c>
      <c r="P56" s="161"/>
      <c r="Q56" s="103"/>
      <c r="R56" s="195" t="str">
        <f t="shared" si="1"/>
        <v>-</v>
      </c>
      <c r="S56" s="119"/>
      <c r="T56" s="197" t="str">
        <f t="shared" si="2"/>
        <v/>
      </c>
      <c r="U56" s="119"/>
      <c r="V56" s="121" t="str">
        <f t="shared" si="3"/>
        <v/>
      </c>
      <c r="W56" s="119"/>
      <c r="X56" s="122"/>
      <c r="Y56" s="123"/>
      <c r="Z56" s="120" t="str">
        <f t="shared" si="4"/>
        <v/>
      </c>
      <c r="AA56" s="118"/>
      <c r="AB56" s="116" t="str">
        <f t="shared" si="5"/>
        <v/>
      </c>
    </row>
    <row r="57" spans="1:28" s="10" customFormat="1" x14ac:dyDescent="0.2">
      <c r="A57" s="326"/>
      <c r="B57" s="326">
        <v>566827</v>
      </c>
      <c r="C57" s="352" t="s">
        <v>628</v>
      </c>
      <c r="D57" s="328" t="s">
        <v>216</v>
      </c>
      <c r="E57" s="362" t="s">
        <v>76</v>
      </c>
      <c r="F57" s="333">
        <v>315</v>
      </c>
      <c r="G57" s="353" t="s">
        <v>78</v>
      </c>
      <c r="H57" s="353" t="s">
        <v>4</v>
      </c>
      <c r="I57" s="344" t="s">
        <v>19</v>
      </c>
      <c r="J57" s="344" t="s">
        <v>20</v>
      </c>
      <c r="K57" s="344">
        <v>75</v>
      </c>
      <c r="L57" s="344" t="s">
        <v>81</v>
      </c>
      <c r="M57" s="199">
        <v>13686</v>
      </c>
      <c r="N57" s="183"/>
      <c r="O57" s="199">
        <f t="shared" si="0"/>
        <v>13686</v>
      </c>
      <c r="P57" s="161"/>
      <c r="Q57" s="104"/>
      <c r="R57" s="195" t="str">
        <f t="shared" si="1"/>
        <v>-</v>
      </c>
      <c r="S57" s="132"/>
      <c r="T57" s="197" t="str">
        <f t="shared" si="2"/>
        <v/>
      </c>
      <c r="U57" s="119"/>
      <c r="V57" s="121" t="str">
        <f t="shared" si="3"/>
        <v/>
      </c>
      <c r="W57" s="119"/>
      <c r="X57" s="122"/>
      <c r="Y57" s="133"/>
      <c r="Z57" s="120" t="str">
        <f t="shared" si="4"/>
        <v/>
      </c>
      <c r="AA57" s="134"/>
      <c r="AB57" s="116" t="str">
        <f t="shared" si="5"/>
        <v/>
      </c>
    </row>
    <row r="58" spans="1:28" s="10" customFormat="1" x14ac:dyDescent="0.2">
      <c r="A58" s="326"/>
      <c r="B58" s="326">
        <v>570317</v>
      </c>
      <c r="C58" s="352" t="s">
        <v>629</v>
      </c>
      <c r="D58" s="328" t="s">
        <v>216</v>
      </c>
      <c r="E58" s="362" t="s">
        <v>75</v>
      </c>
      <c r="F58" s="333">
        <v>315</v>
      </c>
      <c r="G58" s="353" t="s">
        <v>230</v>
      </c>
      <c r="H58" s="353" t="s">
        <v>4</v>
      </c>
      <c r="I58" s="344" t="s">
        <v>20</v>
      </c>
      <c r="J58" s="344" t="s">
        <v>20</v>
      </c>
      <c r="K58" s="344">
        <v>71</v>
      </c>
      <c r="L58" s="344" t="s">
        <v>80</v>
      </c>
      <c r="M58" s="199">
        <v>13686</v>
      </c>
      <c r="N58" s="183"/>
      <c r="O58" s="199">
        <f t="shared" si="0"/>
        <v>13686</v>
      </c>
      <c r="P58" s="161"/>
      <c r="Q58" s="104"/>
      <c r="R58" s="195" t="str">
        <f t="shared" si="1"/>
        <v>-</v>
      </c>
      <c r="S58" s="132"/>
      <c r="T58" s="197" t="str">
        <f t="shared" si="2"/>
        <v/>
      </c>
      <c r="U58" s="119"/>
      <c r="V58" s="121" t="str">
        <f t="shared" si="3"/>
        <v/>
      </c>
      <c r="W58" s="119"/>
      <c r="X58" s="122"/>
      <c r="Y58" s="133"/>
      <c r="Z58" s="120" t="str">
        <f t="shared" si="4"/>
        <v/>
      </c>
      <c r="AA58" s="134"/>
      <c r="AB58" s="116" t="str">
        <f t="shared" si="5"/>
        <v/>
      </c>
    </row>
    <row r="59" spans="1:28" s="10" customFormat="1" x14ac:dyDescent="0.2">
      <c r="A59" s="417" t="s">
        <v>682</v>
      </c>
      <c r="B59" s="326">
        <v>570978</v>
      </c>
      <c r="C59" s="352" t="s">
        <v>664</v>
      </c>
      <c r="D59" s="328" t="s">
        <v>216</v>
      </c>
      <c r="E59" s="362" t="s">
        <v>75</v>
      </c>
      <c r="F59" s="333">
        <v>315</v>
      </c>
      <c r="G59" s="353" t="s">
        <v>230</v>
      </c>
      <c r="H59" s="353" t="s">
        <v>4</v>
      </c>
      <c r="I59" s="344" t="s">
        <v>18</v>
      </c>
      <c r="J59" s="344" t="s">
        <v>20</v>
      </c>
      <c r="K59" s="344">
        <v>71</v>
      </c>
      <c r="L59" s="344" t="s">
        <v>79</v>
      </c>
      <c r="M59" s="199">
        <v>13686</v>
      </c>
      <c r="N59" s="183"/>
      <c r="O59" s="199">
        <f t="shared" si="0"/>
        <v>13686</v>
      </c>
      <c r="P59" s="161"/>
      <c r="Q59" s="104"/>
      <c r="R59" s="195" t="str">
        <f t="shared" si="1"/>
        <v>-</v>
      </c>
      <c r="S59" s="132"/>
      <c r="T59" s="197" t="str">
        <f t="shared" si="2"/>
        <v/>
      </c>
      <c r="U59" s="119"/>
      <c r="V59" s="121" t="str">
        <f t="shared" si="3"/>
        <v/>
      </c>
      <c r="W59" s="119"/>
      <c r="X59" s="122"/>
      <c r="Y59" s="133"/>
      <c r="Z59" s="120" t="str">
        <f t="shared" si="4"/>
        <v/>
      </c>
      <c r="AA59" s="134"/>
      <c r="AB59" s="116" t="str">
        <f t="shared" si="5"/>
        <v/>
      </c>
    </row>
    <row r="60" spans="1:28" s="10" customFormat="1" x14ac:dyDescent="0.2">
      <c r="A60" s="326"/>
      <c r="B60" s="326">
        <v>566826</v>
      </c>
      <c r="C60" s="352" t="s">
        <v>630</v>
      </c>
      <c r="D60" s="328" t="s">
        <v>216</v>
      </c>
      <c r="E60" s="362" t="s">
        <v>76</v>
      </c>
      <c r="F60" s="333">
        <v>315</v>
      </c>
      <c r="G60" s="353" t="s">
        <v>230</v>
      </c>
      <c r="H60" s="353" t="s">
        <v>4</v>
      </c>
      <c r="I60" s="344" t="s">
        <v>19</v>
      </c>
      <c r="J60" s="344" t="s">
        <v>20</v>
      </c>
      <c r="K60" s="344">
        <v>73</v>
      </c>
      <c r="L60" s="344" t="s">
        <v>80</v>
      </c>
      <c r="M60" s="199">
        <v>14120</v>
      </c>
      <c r="N60" s="183"/>
      <c r="O60" s="199">
        <f t="shared" si="0"/>
        <v>14120</v>
      </c>
      <c r="P60" s="161"/>
      <c r="Q60" s="104"/>
      <c r="R60" s="195" t="str">
        <f t="shared" si="1"/>
        <v>-</v>
      </c>
      <c r="S60" s="132"/>
      <c r="T60" s="197" t="str">
        <f t="shared" si="2"/>
        <v/>
      </c>
      <c r="U60" s="119"/>
      <c r="V60" s="121" t="str">
        <f t="shared" si="3"/>
        <v/>
      </c>
      <c r="W60" s="119"/>
      <c r="X60" s="122"/>
      <c r="Y60" s="133"/>
      <c r="Z60" s="120" t="str">
        <f t="shared" si="4"/>
        <v/>
      </c>
      <c r="AA60" s="134"/>
      <c r="AB60" s="116" t="str">
        <f t="shared" si="5"/>
        <v/>
      </c>
    </row>
    <row r="61" spans="1:28" s="10" customFormat="1" x14ac:dyDescent="0.2">
      <c r="A61" s="417" t="s">
        <v>682</v>
      </c>
      <c r="B61" s="326">
        <v>570990</v>
      </c>
      <c r="C61" s="352" t="s">
        <v>665</v>
      </c>
      <c r="D61" s="328" t="s">
        <v>216</v>
      </c>
      <c r="E61" s="362" t="s">
        <v>76</v>
      </c>
      <c r="F61" s="333">
        <v>315</v>
      </c>
      <c r="G61" s="353" t="s">
        <v>230</v>
      </c>
      <c r="H61" s="353" t="s">
        <v>4</v>
      </c>
      <c r="I61" s="344" t="s">
        <v>19</v>
      </c>
      <c r="J61" s="344" t="s">
        <v>20</v>
      </c>
      <c r="K61" s="344">
        <v>74</v>
      </c>
      <c r="L61" s="344" t="s">
        <v>80</v>
      </c>
      <c r="M61" s="199">
        <v>14120</v>
      </c>
      <c r="N61" s="183"/>
      <c r="O61" s="199">
        <f t="shared" si="0"/>
        <v>14120</v>
      </c>
      <c r="P61" s="161"/>
      <c r="Q61" s="104"/>
      <c r="R61" s="195" t="str">
        <f t="shared" si="1"/>
        <v>-</v>
      </c>
      <c r="S61" s="132"/>
      <c r="T61" s="197" t="str">
        <f t="shared" si="2"/>
        <v/>
      </c>
      <c r="U61" s="119"/>
      <c r="V61" s="121" t="str">
        <f t="shared" si="3"/>
        <v/>
      </c>
      <c r="W61" s="119"/>
      <c r="X61" s="122"/>
      <c r="Y61" s="133"/>
      <c r="Z61" s="120" t="str">
        <f t="shared" si="4"/>
        <v/>
      </c>
      <c r="AA61" s="134"/>
      <c r="AB61" s="116" t="str">
        <f t="shared" si="5"/>
        <v/>
      </c>
    </row>
    <row r="62" spans="1:28" s="10" customFormat="1" x14ac:dyDescent="0.2">
      <c r="A62" s="326"/>
      <c r="B62" s="326">
        <v>565383</v>
      </c>
      <c r="C62" s="352" t="s">
        <v>631</v>
      </c>
      <c r="D62" s="328" t="s">
        <v>220</v>
      </c>
      <c r="E62" s="362" t="s">
        <v>75</v>
      </c>
      <c r="F62" s="333">
        <v>315</v>
      </c>
      <c r="G62" s="353" t="s">
        <v>230</v>
      </c>
      <c r="H62" s="353" t="s">
        <v>4</v>
      </c>
      <c r="I62" s="344" t="s">
        <v>19</v>
      </c>
      <c r="J62" s="344" t="s">
        <v>18</v>
      </c>
      <c r="K62" s="344">
        <v>73</v>
      </c>
      <c r="L62" s="344" t="s">
        <v>80</v>
      </c>
      <c r="M62" s="199">
        <v>14174</v>
      </c>
      <c r="N62" s="183"/>
      <c r="O62" s="199">
        <f t="shared" si="0"/>
        <v>14174</v>
      </c>
      <c r="P62" s="161"/>
      <c r="Q62" s="104"/>
      <c r="R62" s="195" t="str">
        <f t="shared" si="1"/>
        <v>-</v>
      </c>
      <c r="S62" s="132"/>
      <c r="T62" s="197" t="str">
        <f t="shared" si="2"/>
        <v/>
      </c>
      <c r="U62" s="119"/>
      <c r="V62" s="121" t="str">
        <f t="shared" si="3"/>
        <v/>
      </c>
      <c r="W62" s="119"/>
      <c r="X62" s="122"/>
      <c r="Y62" s="133"/>
      <c r="Z62" s="120" t="str">
        <f t="shared" si="4"/>
        <v/>
      </c>
      <c r="AA62" s="134"/>
      <c r="AB62" s="116" t="str">
        <f t="shared" si="5"/>
        <v/>
      </c>
    </row>
    <row r="63" spans="1:28" s="10" customFormat="1" x14ac:dyDescent="0.2">
      <c r="A63" s="326"/>
      <c r="B63" s="326">
        <v>571100</v>
      </c>
      <c r="C63" s="352" t="s">
        <v>666</v>
      </c>
      <c r="D63" s="328" t="s">
        <v>220</v>
      </c>
      <c r="E63" s="362" t="s">
        <v>75</v>
      </c>
      <c r="F63" s="333">
        <v>315</v>
      </c>
      <c r="G63" s="353" t="s">
        <v>230</v>
      </c>
      <c r="H63" s="353" t="s">
        <v>4</v>
      </c>
      <c r="I63" s="344" t="s">
        <v>20</v>
      </c>
      <c r="J63" s="344" t="s">
        <v>18</v>
      </c>
      <c r="K63" s="344">
        <v>71</v>
      </c>
      <c r="L63" s="344" t="s">
        <v>80</v>
      </c>
      <c r="M63" s="199">
        <v>14174</v>
      </c>
      <c r="N63" s="183"/>
      <c r="O63" s="199">
        <f t="shared" si="0"/>
        <v>14174</v>
      </c>
      <c r="P63" s="161"/>
      <c r="Q63" s="104"/>
      <c r="R63" s="195" t="str">
        <f t="shared" si="1"/>
        <v>-</v>
      </c>
      <c r="S63" s="132"/>
      <c r="T63" s="197" t="str">
        <f t="shared" si="2"/>
        <v/>
      </c>
      <c r="U63" s="119"/>
      <c r="V63" s="121" t="str">
        <f t="shared" si="3"/>
        <v/>
      </c>
      <c r="W63" s="119"/>
      <c r="X63" s="122"/>
      <c r="Y63" s="133"/>
      <c r="Z63" s="120" t="str">
        <f t="shared" si="4"/>
        <v/>
      </c>
      <c r="AA63" s="134"/>
      <c r="AB63" s="116" t="str">
        <f>IFERROR(X63*R63,"")</f>
        <v/>
      </c>
    </row>
    <row r="64" spans="1:28" s="10" customFormat="1" x14ac:dyDescent="0.2">
      <c r="A64" s="326"/>
      <c r="B64" s="326">
        <v>560810</v>
      </c>
      <c r="C64" s="352" t="s">
        <v>632</v>
      </c>
      <c r="D64" s="328" t="s">
        <v>220</v>
      </c>
      <c r="E64" s="362" t="s">
        <v>76</v>
      </c>
      <c r="F64" s="333">
        <v>315</v>
      </c>
      <c r="G64" s="353" t="s">
        <v>230</v>
      </c>
      <c r="H64" s="353" t="s">
        <v>4</v>
      </c>
      <c r="I64" s="344" t="s">
        <v>19</v>
      </c>
      <c r="J64" s="344" t="s">
        <v>20</v>
      </c>
      <c r="K64" s="344">
        <v>75</v>
      </c>
      <c r="L64" s="344" t="s">
        <v>81</v>
      </c>
      <c r="M64" s="199">
        <v>14526</v>
      </c>
      <c r="N64" s="183"/>
      <c r="O64" s="199">
        <f t="shared" ref="O64:O68" si="6">M64*(1-$O$12)</f>
        <v>14526</v>
      </c>
      <c r="P64" s="161"/>
      <c r="Q64" s="104"/>
      <c r="R64" s="195" t="str">
        <f t="shared" ref="R64:R68" si="7">IF(ISBLANK(R$8),IF(ISBLANK(T$8),IF(ISBLANK(V$8),"-",O64+V$8),(O64*(1+T$8))),((M64)*(1-R$8)))</f>
        <v>-</v>
      </c>
      <c r="S64" s="132"/>
      <c r="T64" s="197" t="str">
        <f t="shared" ref="T64:T68" si="8">IFERROR(R64-O64,"")</f>
        <v/>
      </c>
      <c r="U64" s="119"/>
      <c r="V64" s="121" t="str">
        <f t="shared" ref="V64:V68" si="9">IFERROR(T64/R64,"")</f>
        <v/>
      </c>
      <c r="W64" s="119"/>
      <c r="X64" s="122"/>
      <c r="Y64" s="133"/>
      <c r="Z64" s="120" t="str">
        <f t="shared" ref="Z64:Z68" si="10">IFERROR(X64*T64,"")</f>
        <v/>
      </c>
      <c r="AA64" s="134"/>
      <c r="AB64" s="116"/>
    </row>
    <row r="65" spans="1:28" s="10" customFormat="1" x14ac:dyDescent="0.2">
      <c r="A65" s="326"/>
      <c r="B65" s="326">
        <v>570802</v>
      </c>
      <c r="C65" s="352" t="s">
        <v>667</v>
      </c>
      <c r="D65" s="328" t="s">
        <v>220</v>
      </c>
      <c r="E65" s="362" t="s">
        <v>76</v>
      </c>
      <c r="F65" s="333">
        <v>315</v>
      </c>
      <c r="G65" s="353" t="s">
        <v>230</v>
      </c>
      <c r="H65" s="353" t="s">
        <v>4</v>
      </c>
      <c r="I65" s="344" t="s">
        <v>19</v>
      </c>
      <c r="J65" s="344" t="s">
        <v>20</v>
      </c>
      <c r="K65" s="344">
        <v>75</v>
      </c>
      <c r="L65" s="344" t="s">
        <v>80</v>
      </c>
      <c r="M65" s="199">
        <v>14526</v>
      </c>
      <c r="N65" s="183"/>
      <c r="O65" s="199">
        <f t="shared" si="6"/>
        <v>14526</v>
      </c>
      <c r="P65" s="161"/>
      <c r="Q65" s="104"/>
      <c r="R65" s="195" t="str">
        <f t="shared" si="7"/>
        <v>-</v>
      </c>
      <c r="S65" s="132"/>
      <c r="T65" s="197" t="str">
        <f t="shared" si="8"/>
        <v/>
      </c>
      <c r="U65" s="119"/>
      <c r="V65" s="121" t="str">
        <f t="shared" si="9"/>
        <v/>
      </c>
      <c r="W65" s="119"/>
      <c r="X65" s="122"/>
      <c r="Y65" s="133"/>
      <c r="Z65" s="120" t="str">
        <f t="shared" si="10"/>
        <v/>
      </c>
      <c r="AA65" s="134"/>
      <c r="AB65" s="116"/>
    </row>
    <row r="66" spans="1:28" s="10" customFormat="1" x14ac:dyDescent="0.2">
      <c r="A66" s="326"/>
      <c r="B66" s="326">
        <v>570843</v>
      </c>
      <c r="C66" s="352" t="s">
        <v>633</v>
      </c>
      <c r="D66" s="328" t="s">
        <v>216</v>
      </c>
      <c r="E66" s="362" t="s">
        <v>74</v>
      </c>
      <c r="F66" s="333">
        <v>385</v>
      </c>
      <c r="G66" s="353" t="s">
        <v>226</v>
      </c>
      <c r="H66" s="353" t="s">
        <v>4</v>
      </c>
      <c r="I66" s="344" t="s">
        <v>18</v>
      </c>
      <c r="J66" s="344" t="s">
        <v>20</v>
      </c>
      <c r="K66" s="344">
        <v>71</v>
      </c>
      <c r="L66" s="344" t="s">
        <v>80</v>
      </c>
      <c r="M66" s="199">
        <v>14526</v>
      </c>
      <c r="N66" s="183"/>
      <c r="O66" s="199">
        <f t="shared" si="6"/>
        <v>14526</v>
      </c>
      <c r="P66" s="161"/>
      <c r="Q66" s="104"/>
      <c r="R66" s="195" t="str">
        <f t="shared" si="7"/>
        <v>-</v>
      </c>
      <c r="S66" s="132"/>
      <c r="T66" s="197" t="str">
        <f t="shared" si="8"/>
        <v/>
      </c>
      <c r="U66" s="119"/>
      <c r="V66" s="121" t="str">
        <f t="shared" si="9"/>
        <v/>
      </c>
      <c r="W66" s="119"/>
      <c r="X66" s="122"/>
      <c r="Y66" s="133"/>
      <c r="Z66" s="120" t="str">
        <f t="shared" si="10"/>
        <v/>
      </c>
      <c r="AA66" s="134"/>
      <c r="AB66" s="116"/>
    </row>
    <row r="67" spans="1:28" s="10" customFormat="1" x14ac:dyDescent="0.2">
      <c r="A67" s="326"/>
      <c r="B67" s="326">
        <v>569168</v>
      </c>
      <c r="C67" s="352" t="s">
        <v>634</v>
      </c>
      <c r="D67" s="328" t="s">
        <v>216</v>
      </c>
      <c r="E67" s="362" t="s">
        <v>75</v>
      </c>
      <c r="F67" s="333">
        <v>385</v>
      </c>
      <c r="G67" s="353" t="s">
        <v>223</v>
      </c>
      <c r="H67" s="353" t="s">
        <v>4</v>
      </c>
      <c r="I67" s="344" t="s">
        <v>20</v>
      </c>
      <c r="J67" s="344" t="s">
        <v>18</v>
      </c>
      <c r="K67" s="344">
        <v>72</v>
      </c>
      <c r="L67" s="344" t="s">
        <v>80</v>
      </c>
      <c r="M67" s="199">
        <v>14526</v>
      </c>
      <c r="N67" s="183"/>
      <c r="O67" s="199">
        <f t="shared" si="6"/>
        <v>14526</v>
      </c>
      <c r="P67" s="161"/>
      <c r="Q67" s="104"/>
      <c r="R67" s="195" t="str">
        <f t="shared" si="7"/>
        <v>-</v>
      </c>
      <c r="S67" s="132"/>
      <c r="T67" s="197" t="str">
        <f t="shared" si="8"/>
        <v/>
      </c>
      <c r="U67" s="119"/>
      <c r="V67" s="121" t="str">
        <f t="shared" si="9"/>
        <v/>
      </c>
      <c r="W67" s="119"/>
      <c r="X67" s="122"/>
      <c r="Y67" s="133"/>
      <c r="Z67" s="120" t="str">
        <f t="shared" si="10"/>
        <v/>
      </c>
      <c r="AA67" s="134"/>
      <c r="AB67" s="116"/>
    </row>
    <row r="68" spans="1:28" s="10" customFormat="1" x14ac:dyDescent="0.2">
      <c r="A68" s="326"/>
      <c r="B68" s="326">
        <v>570741</v>
      </c>
      <c r="C68" s="352" t="s">
        <v>635</v>
      </c>
      <c r="D68" s="328" t="s">
        <v>216</v>
      </c>
      <c r="E68" s="362" t="s">
        <v>74</v>
      </c>
      <c r="F68" s="333">
        <v>385</v>
      </c>
      <c r="G68" s="353" t="s">
        <v>223</v>
      </c>
      <c r="H68" s="353" t="s">
        <v>4</v>
      </c>
      <c r="I68" s="344" t="s">
        <v>20</v>
      </c>
      <c r="J68" s="344" t="s">
        <v>18</v>
      </c>
      <c r="K68" s="344">
        <v>70</v>
      </c>
      <c r="L68" s="344" t="s">
        <v>79</v>
      </c>
      <c r="M68" s="199">
        <v>13144</v>
      </c>
      <c r="N68" s="183"/>
      <c r="O68" s="199">
        <f t="shared" si="6"/>
        <v>13144</v>
      </c>
      <c r="P68" s="161"/>
      <c r="Q68" s="104"/>
      <c r="R68" s="195" t="str">
        <f t="shared" si="7"/>
        <v>-</v>
      </c>
      <c r="S68" s="132"/>
      <c r="T68" s="197" t="str">
        <f t="shared" si="8"/>
        <v/>
      </c>
      <c r="U68" s="119"/>
      <c r="V68" s="121" t="str">
        <f t="shared" si="9"/>
        <v/>
      </c>
      <c r="W68" s="119"/>
      <c r="X68" s="122"/>
      <c r="Y68" s="133"/>
      <c r="Z68" s="120" t="str">
        <f t="shared" si="10"/>
        <v/>
      </c>
      <c r="AA68" s="134"/>
      <c r="AB68" s="116"/>
    </row>
    <row r="69" spans="1:28" s="10" customFormat="1" x14ac:dyDescent="0.2">
      <c r="A69" s="326"/>
      <c r="B69" s="326">
        <v>555795</v>
      </c>
      <c r="C69" s="352" t="s">
        <v>636</v>
      </c>
      <c r="D69" s="328" t="s">
        <v>220</v>
      </c>
      <c r="E69" s="362" t="s">
        <v>74</v>
      </c>
      <c r="F69" s="333">
        <v>385</v>
      </c>
      <c r="G69" s="353" t="s">
        <v>223</v>
      </c>
      <c r="H69" s="353" t="s">
        <v>4</v>
      </c>
      <c r="I69" s="344" t="s">
        <v>20</v>
      </c>
      <c r="J69" s="344" t="s">
        <v>18</v>
      </c>
      <c r="K69" s="344">
        <v>72</v>
      </c>
      <c r="L69" s="344" t="s">
        <v>80</v>
      </c>
      <c r="M69" s="199">
        <v>14282</v>
      </c>
      <c r="N69" s="183"/>
      <c r="O69" s="199">
        <f t="shared" ref="O69:O71" si="11">M69*(1-$O$12)</f>
        <v>14282</v>
      </c>
      <c r="P69" s="161"/>
      <c r="Q69" s="104"/>
      <c r="R69" s="195" t="str">
        <f t="shared" ref="R69:R71" si="12">IF(ISBLANK(R$8),IF(ISBLANK(T$8),IF(ISBLANK(V$8),"-",O69+V$8),(O69*(1+T$8))),((M69)*(1-R$8)))</f>
        <v>-</v>
      </c>
      <c r="S69" s="132"/>
      <c r="T69" s="197" t="str">
        <f t="shared" ref="T69:T71" si="13">IFERROR(R69-O69,"")</f>
        <v/>
      </c>
      <c r="U69" s="119"/>
      <c r="V69" s="121" t="str">
        <f t="shared" ref="V69:V71" si="14">IFERROR(T69/R69,"")</f>
        <v/>
      </c>
      <c r="W69" s="119"/>
      <c r="X69" s="122"/>
      <c r="Y69" s="133"/>
      <c r="Z69" s="120" t="str">
        <f t="shared" ref="Z69:Z71" si="15">IFERROR(X69*T69,"")</f>
        <v/>
      </c>
      <c r="AA69" s="134"/>
      <c r="AB69" s="116"/>
    </row>
    <row r="70" spans="1:28" s="10" customFormat="1" x14ac:dyDescent="0.2">
      <c r="A70" s="326"/>
      <c r="B70" s="326">
        <v>560581</v>
      </c>
      <c r="C70" s="352" t="s">
        <v>637</v>
      </c>
      <c r="D70" s="328" t="s">
        <v>220</v>
      </c>
      <c r="E70" s="362" t="s">
        <v>76</v>
      </c>
      <c r="F70" s="333">
        <v>12</v>
      </c>
      <c r="G70" s="353" t="s">
        <v>77</v>
      </c>
      <c r="H70" s="353" t="s">
        <v>234</v>
      </c>
      <c r="I70" s="344" t="s">
        <v>20</v>
      </c>
      <c r="J70" s="344" t="s">
        <v>18</v>
      </c>
      <c r="K70" s="344">
        <v>71</v>
      </c>
      <c r="L70" s="344" t="s">
        <v>80</v>
      </c>
      <c r="M70" s="199">
        <v>18970</v>
      </c>
      <c r="N70" s="183"/>
      <c r="O70" s="199">
        <f t="shared" si="11"/>
        <v>18970</v>
      </c>
      <c r="P70" s="161"/>
      <c r="Q70" s="104"/>
      <c r="R70" s="195" t="str">
        <f t="shared" si="12"/>
        <v>-</v>
      </c>
      <c r="S70" s="132"/>
      <c r="T70" s="197" t="str">
        <f t="shared" si="13"/>
        <v/>
      </c>
      <c r="U70" s="119"/>
      <c r="V70" s="121" t="str">
        <f t="shared" si="14"/>
        <v/>
      </c>
      <c r="W70" s="119"/>
      <c r="X70" s="122"/>
      <c r="Y70" s="133"/>
      <c r="Z70" s="120" t="str">
        <f t="shared" si="15"/>
        <v/>
      </c>
      <c r="AA70" s="134"/>
      <c r="AB70" s="116"/>
    </row>
    <row r="71" spans="1:28" s="10" customFormat="1" ht="13.5" thickBot="1" x14ac:dyDescent="0.25">
      <c r="A71" s="334"/>
      <c r="B71" s="334">
        <v>559577</v>
      </c>
      <c r="C71" s="356" t="s">
        <v>638</v>
      </c>
      <c r="D71" s="336" t="s">
        <v>73</v>
      </c>
      <c r="E71" s="363" t="s">
        <v>76</v>
      </c>
      <c r="F71" s="357">
        <v>12</v>
      </c>
      <c r="G71" s="358" t="s">
        <v>77</v>
      </c>
      <c r="H71" s="358" t="s">
        <v>234</v>
      </c>
      <c r="I71" s="350" t="s">
        <v>20</v>
      </c>
      <c r="J71" s="350" t="s">
        <v>18</v>
      </c>
      <c r="K71" s="350">
        <v>74</v>
      </c>
      <c r="L71" s="350" t="s">
        <v>81</v>
      </c>
      <c r="M71" s="200">
        <v>18970</v>
      </c>
      <c r="N71" s="200"/>
      <c r="O71" s="200">
        <f t="shared" si="11"/>
        <v>18970</v>
      </c>
      <c r="P71" s="167"/>
      <c r="Q71" s="103"/>
      <c r="R71" s="196" t="str">
        <f t="shared" si="12"/>
        <v>-</v>
      </c>
      <c r="S71" s="132"/>
      <c r="T71" s="198" t="str">
        <f t="shared" si="13"/>
        <v/>
      </c>
      <c r="U71" s="119"/>
      <c r="V71" s="306" t="str">
        <f t="shared" si="14"/>
        <v/>
      </c>
      <c r="W71" s="119"/>
      <c r="X71" s="159"/>
      <c r="Y71" s="133"/>
      <c r="Z71" s="157" t="str">
        <f t="shared" si="15"/>
        <v/>
      </c>
      <c r="AA71" s="118"/>
      <c r="AB71" s="116"/>
    </row>
  </sheetData>
  <autoFilter ref="A13:AB68"/>
  <sortState ref="B14:AG59">
    <sortCondition ref="F14:F59"/>
  </sortState>
  <mergeCells count="1">
    <mergeCell ref="R2:X3"/>
  </mergeCells>
  <phoneticPr fontId="3" type="noConversion"/>
  <printOptions horizontalCentered="1"/>
  <pageMargins left="0.19685039370078741" right="0.19685039370078741" top="0.59055118110236227" bottom="0.78740157480314965" header="0.51181102362204722" footer="0.51181102362204722"/>
  <pageSetup paperSize="9" scale="43" fitToWidth="2" orientation="portrait" r:id="rId1"/>
  <headerFooter alignWithMargins="0">
    <oddHeader>&amp;CSAVA NÁKLADNÉ PNEUMATIKY&amp;R&amp;P/&amp;N</oddHeader>
    <oddFooter>&amp;CTento cenník vydal Goodyear Dunlop Tires Slovakia, s.r.o., Ivánska cesta 30/B, Bratislava v nadväznosti na ZMLUVU O NEVÝHRADNEJ DISTRIBÚCII uzatvorenej medzi GDTS a jeho zmluvnými partnermi.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8"/>
  <sheetViews>
    <sheetView showGridLines="0" zoomScale="80" zoomScaleNormal="80" workbookViewId="0">
      <pane ySplit="13" topLeftCell="A14" activePane="bottomLeft" state="frozenSplit"/>
      <selection activeCell="D1" sqref="D1"/>
      <selection pane="bottomLeft" activeCell="N9" sqref="N9:N12"/>
    </sheetView>
  </sheetViews>
  <sheetFormatPr defaultRowHeight="12.75" x14ac:dyDescent="0.2"/>
  <cols>
    <col min="1" max="1" width="8.42578125" customWidth="1"/>
    <col min="2" max="2" width="44.42578125" style="205" customWidth="1"/>
    <col min="3" max="3" width="18.5703125" style="205" customWidth="1"/>
    <col min="4" max="4" width="14.85546875" style="205" customWidth="1"/>
    <col min="5" max="5" width="18.42578125" style="205" customWidth="1"/>
    <col min="6" max="6" width="16" style="205" customWidth="1"/>
    <col min="7" max="7" width="7.140625" style="204" customWidth="1"/>
    <col min="8" max="8" width="7.7109375" style="204" customWidth="1"/>
    <col min="9" max="9" width="8.140625" style="204" customWidth="1"/>
    <col min="10" max="11" width="21.5703125" style="204" bestFit="1" customWidth="1"/>
    <col min="12" max="12" width="12.28515625" customWidth="1"/>
    <col min="13" max="13" width="16" customWidth="1"/>
    <col min="14" max="14" width="11.7109375" customWidth="1"/>
    <col min="15" max="15" width="11.85546875" customWidth="1"/>
    <col min="16" max="16" width="2.42578125" customWidth="1"/>
    <col min="17" max="17" width="13.7109375" customWidth="1"/>
    <col min="18" max="18" width="1" customWidth="1"/>
    <col min="19" max="19" width="14.42578125" customWidth="1"/>
    <col min="20" max="20" width="1.140625" customWidth="1"/>
    <col min="21" max="21" width="14.140625" customWidth="1"/>
    <col min="22" max="22" width="1.140625" customWidth="1"/>
    <col min="23" max="23" width="12.85546875" customWidth="1"/>
    <col min="24" max="24" width="1" customWidth="1"/>
    <col min="25" max="25" width="14.140625" bestFit="1" customWidth="1"/>
    <col min="26" max="26" width="1.7109375" customWidth="1"/>
    <col min="27" max="27" width="13.28515625" style="203" customWidth="1"/>
  </cols>
  <sheetData>
    <row r="1" spans="1:27" ht="13.5" thickBot="1" x14ac:dyDescent="0.25">
      <c r="A1" s="222"/>
      <c r="B1" s="223"/>
      <c r="C1" s="223"/>
      <c r="D1" s="223"/>
      <c r="E1" s="223"/>
      <c r="F1" s="223"/>
      <c r="P1" s="302"/>
      <c r="Q1" s="301"/>
      <c r="R1" s="299"/>
      <c r="S1" s="300"/>
      <c r="T1" s="299"/>
      <c r="U1" s="299"/>
      <c r="V1" s="299"/>
      <c r="W1" s="298"/>
      <c r="X1" s="298"/>
      <c r="Y1" s="297"/>
      <c r="Z1" s="290"/>
    </row>
    <row r="2" spans="1:27" ht="23.25" x14ac:dyDescent="0.35">
      <c r="A2" s="294"/>
      <c r="B2" s="273"/>
      <c r="C2" s="273"/>
      <c r="D2" s="273"/>
      <c r="E2" s="273"/>
      <c r="F2" s="273"/>
      <c r="L2" s="296"/>
      <c r="M2" s="296"/>
      <c r="P2" s="284"/>
      <c r="Q2" s="424" t="s">
        <v>50</v>
      </c>
      <c r="R2" s="425"/>
      <c r="S2" s="425"/>
      <c r="T2" s="425"/>
      <c r="U2" s="425"/>
      <c r="V2" s="425"/>
      <c r="W2" s="426"/>
      <c r="X2" s="254"/>
      <c r="Y2" s="266"/>
      <c r="Z2" s="295"/>
      <c r="AA2" s="289"/>
    </row>
    <row r="3" spans="1:27" ht="24" thickBot="1" x14ac:dyDescent="0.4">
      <c r="A3" s="294"/>
      <c r="B3" s="273"/>
      <c r="C3" s="273"/>
      <c r="D3" s="273"/>
      <c r="E3" s="273"/>
      <c r="F3" s="273"/>
      <c r="L3" s="273"/>
      <c r="M3" s="273"/>
      <c r="N3" s="273"/>
      <c r="P3" s="284"/>
      <c r="Q3" s="427"/>
      <c r="R3" s="428"/>
      <c r="S3" s="428"/>
      <c r="T3" s="428"/>
      <c r="U3" s="428"/>
      <c r="V3" s="428"/>
      <c r="W3" s="429"/>
      <c r="X3" s="254"/>
      <c r="Y3" s="266"/>
      <c r="Z3" s="293"/>
      <c r="AA3" s="289"/>
    </row>
    <row r="4" spans="1:27" ht="24" thickBot="1" x14ac:dyDescent="0.4">
      <c r="A4" s="222"/>
      <c r="B4" s="223"/>
      <c r="C4" s="223"/>
      <c r="D4" s="223"/>
      <c r="E4" s="223"/>
      <c r="F4" s="223"/>
      <c r="I4" s="275"/>
      <c r="J4" s="292"/>
      <c r="K4" s="292"/>
      <c r="L4" s="273"/>
      <c r="M4" s="273"/>
      <c r="N4" s="273"/>
      <c r="P4" s="284"/>
      <c r="Q4" s="291"/>
      <c r="R4" s="258"/>
      <c r="S4" s="285"/>
      <c r="T4" s="258"/>
      <c r="U4" s="258"/>
      <c r="V4" s="258"/>
      <c r="W4" s="254"/>
      <c r="X4" s="254"/>
      <c r="Y4" s="266"/>
      <c r="Z4" s="290"/>
      <c r="AA4" s="289"/>
    </row>
    <row r="5" spans="1:27" ht="15.75" thickBot="1" x14ac:dyDescent="0.25">
      <c r="A5" s="222"/>
      <c r="B5" s="223"/>
      <c r="C5" s="223"/>
      <c r="D5" s="223"/>
      <c r="E5" s="223"/>
      <c r="F5" s="223"/>
      <c r="I5" s="275"/>
      <c r="J5" s="274"/>
      <c r="K5" s="274"/>
      <c r="L5" s="273"/>
      <c r="M5" s="273"/>
      <c r="N5" s="273"/>
      <c r="P5" s="284"/>
      <c r="Q5" s="287" t="s">
        <v>48</v>
      </c>
      <c r="R5" s="288"/>
      <c r="S5" s="287" t="s">
        <v>11</v>
      </c>
      <c r="T5" s="288"/>
      <c r="U5" s="287" t="s">
        <v>12</v>
      </c>
      <c r="V5" s="286"/>
      <c r="W5" s="254"/>
      <c r="X5" s="285"/>
      <c r="Y5" s="266"/>
    </row>
    <row r="6" spans="1:27" ht="13.5" thickBot="1" x14ac:dyDescent="0.25">
      <c r="A6" s="222"/>
      <c r="B6" s="223"/>
      <c r="C6" s="223"/>
      <c r="D6" s="223"/>
      <c r="E6" s="223"/>
      <c r="F6" s="223"/>
      <c r="I6" s="275"/>
      <c r="J6" s="274"/>
      <c r="K6" s="274"/>
      <c r="L6" s="273"/>
      <c r="M6" s="273"/>
      <c r="N6" s="273"/>
      <c r="P6" s="284"/>
      <c r="Q6" s="283" t="s">
        <v>10</v>
      </c>
      <c r="R6" s="258"/>
      <c r="S6" s="283" t="s">
        <v>14</v>
      </c>
      <c r="T6" s="258"/>
      <c r="U6" s="283" t="s">
        <v>13</v>
      </c>
      <c r="V6" s="282"/>
      <c r="W6" s="254"/>
      <c r="X6" s="267"/>
      <c r="Y6" s="266"/>
    </row>
    <row r="7" spans="1:27" ht="19.5" customHeight="1" thickBot="1" x14ac:dyDescent="0.25">
      <c r="D7" s="281"/>
      <c r="E7" s="263" t="s">
        <v>194</v>
      </c>
      <c r="I7" s="275"/>
      <c r="J7" s="274"/>
      <c r="K7" s="274"/>
      <c r="L7" s="273"/>
      <c r="M7" s="273"/>
      <c r="N7" s="273"/>
      <c r="O7" s="222"/>
      <c r="P7" s="278"/>
      <c r="Q7" s="279" t="s">
        <v>49</v>
      </c>
      <c r="R7" s="280"/>
      <c r="S7" s="279" t="s">
        <v>49</v>
      </c>
      <c r="T7" s="280"/>
      <c r="U7" s="279" t="s">
        <v>49</v>
      </c>
      <c r="V7" s="278"/>
      <c r="W7" s="277" t="s">
        <v>51</v>
      </c>
      <c r="X7" s="276"/>
      <c r="Y7" s="266"/>
    </row>
    <row r="8" spans="1:27" ht="15.75" thickBot="1" x14ac:dyDescent="0.3">
      <c r="B8" s="273" t="s">
        <v>104</v>
      </c>
      <c r="C8" s="273"/>
      <c r="D8" s="273"/>
      <c r="G8" s="205"/>
      <c r="I8" s="275"/>
      <c r="J8" s="274"/>
      <c r="K8" s="274"/>
      <c r="L8" s="273"/>
      <c r="M8" s="273"/>
      <c r="N8" s="273"/>
      <c r="P8" s="272"/>
      <c r="Q8" s="271"/>
      <c r="R8" s="258"/>
      <c r="S8" s="270"/>
      <c r="T8" s="258"/>
      <c r="U8" s="269"/>
      <c r="V8" s="268"/>
      <c r="W8" s="110" t="e">
        <f>W9/AA11</f>
        <v>#DIV/0!</v>
      </c>
      <c r="X8" s="267"/>
      <c r="Y8" s="266"/>
      <c r="Z8" s="265"/>
    </row>
    <row r="9" spans="1:27" ht="18.75" thickBot="1" x14ac:dyDescent="0.3">
      <c r="B9" s="242" t="s">
        <v>361</v>
      </c>
      <c r="C9" s="242"/>
      <c r="D9" s="264"/>
      <c r="E9" s="263" t="s">
        <v>193</v>
      </c>
      <c r="F9" s="223"/>
      <c r="L9" s="262" t="s">
        <v>37</v>
      </c>
      <c r="M9" s="262"/>
      <c r="N9" s="451">
        <v>0</v>
      </c>
      <c r="P9" s="260"/>
      <c r="Q9" s="259" t="s">
        <v>15</v>
      </c>
      <c r="R9" s="258"/>
      <c r="S9" s="77" t="s">
        <v>15</v>
      </c>
      <c r="T9" s="258"/>
      <c r="U9" s="261" t="s">
        <v>103</v>
      </c>
      <c r="V9" s="256"/>
      <c r="W9" s="255">
        <f>SUM(Y14:Y152)</f>
        <v>0</v>
      </c>
      <c r="X9" s="254"/>
      <c r="Y9" s="253"/>
      <c r="Z9" s="236"/>
      <c r="AA9" s="235"/>
    </row>
    <row r="10" spans="1:27" ht="18" x14ac:dyDescent="0.25">
      <c r="B10" s="18" t="s">
        <v>683</v>
      </c>
      <c r="C10" s="242"/>
      <c r="D10" s="242"/>
      <c r="E10" s="223"/>
      <c r="F10" s="223"/>
      <c r="L10" s="244" t="s">
        <v>38</v>
      </c>
      <c r="N10" s="452">
        <v>0</v>
      </c>
      <c r="P10" s="260"/>
      <c r="Q10" s="259"/>
      <c r="R10" s="258"/>
      <c r="S10" s="77"/>
      <c r="T10" s="258"/>
      <c r="U10" s="257"/>
      <c r="V10" s="256"/>
      <c r="W10" s="255"/>
      <c r="X10" s="254"/>
      <c r="Y10" s="253"/>
      <c r="Z10" s="236"/>
      <c r="AA10" s="235"/>
    </row>
    <row r="11" spans="1:27" ht="13.5" thickBot="1" x14ac:dyDescent="0.25">
      <c r="B11" s="244" t="s">
        <v>36</v>
      </c>
      <c r="C11" s="244"/>
      <c r="D11" s="244"/>
      <c r="E11" s="252"/>
      <c r="F11" s="252"/>
      <c r="L11" s="244" t="s">
        <v>54</v>
      </c>
      <c r="N11" s="452">
        <v>0</v>
      </c>
      <c r="P11" s="251"/>
      <c r="Q11" s="250"/>
      <c r="R11" s="249"/>
      <c r="S11" s="248"/>
      <c r="T11" s="249"/>
      <c r="U11" s="249"/>
      <c r="V11" s="249"/>
      <c r="W11" s="248"/>
      <c r="X11" s="248"/>
      <c r="Y11" s="247"/>
      <c r="Z11" s="236"/>
      <c r="AA11" s="246">
        <f>SUM(AA14:AA152)</f>
        <v>0</v>
      </c>
    </row>
    <row r="12" spans="1:27" s="205" customFormat="1" ht="13.5" thickBot="1" x14ac:dyDescent="0.25">
      <c r="A12" s="245"/>
      <c r="B12" s="244"/>
      <c r="C12" s="244"/>
      <c r="D12" s="244"/>
      <c r="G12" s="243"/>
      <c r="H12" s="243"/>
      <c r="I12" s="243"/>
      <c r="J12" s="243"/>
      <c r="K12" s="243"/>
      <c r="L12" s="242" t="s">
        <v>39</v>
      </c>
      <c r="M12" s="241"/>
      <c r="N12" s="453">
        <f>SUM(N9:N11)</f>
        <v>0</v>
      </c>
      <c r="P12" s="240"/>
      <c r="Q12" s="239"/>
      <c r="R12"/>
      <c r="S12" s="238"/>
      <c r="T12"/>
      <c r="U12"/>
      <c r="V12" s="222"/>
      <c r="W12" s="238"/>
      <c r="X12" s="238"/>
      <c r="Y12" s="237"/>
      <c r="Z12" s="236"/>
      <c r="AA12" s="235"/>
    </row>
    <row r="13" spans="1:27" s="224" customFormat="1" ht="49.5" customHeight="1" x14ac:dyDescent="0.2">
      <c r="A13" s="234" t="s">
        <v>7</v>
      </c>
      <c r="B13" s="234" t="s">
        <v>33</v>
      </c>
      <c r="C13" s="234" t="s">
        <v>189</v>
      </c>
      <c r="D13" s="234" t="s">
        <v>190</v>
      </c>
      <c r="E13" s="234" t="s">
        <v>34</v>
      </c>
      <c r="F13" s="234" t="s">
        <v>9</v>
      </c>
      <c r="G13" s="233" t="s">
        <v>23</v>
      </c>
      <c r="H13" s="233" t="s">
        <v>8</v>
      </c>
      <c r="I13" s="233" t="s">
        <v>24</v>
      </c>
      <c r="J13" s="233" t="s">
        <v>187</v>
      </c>
      <c r="K13" s="233" t="s">
        <v>188</v>
      </c>
      <c r="L13" s="232" t="s">
        <v>40</v>
      </c>
      <c r="M13" s="231" t="s">
        <v>41</v>
      </c>
      <c r="N13" s="230" t="s">
        <v>42</v>
      </c>
      <c r="O13" s="229" t="s">
        <v>16</v>
      </c>
      <c r="P13" s="222"/>
      <c r="Q13" s="227" t="s">
        <v>49</v>
      </c>
      <c r="R13" s="205"/>
      <c r="S13" s="227" t="s">
        <v>299</v>
      </c>
      <c r="T13" s="205"/>
      <c r="U13" s="227" t="s">
        <v>45</v>
      </c>
      <c r="V13" s="223"/>
      <c r="W13" s="227" t="s">
        <v>46</v>
      </c>
      <c r="X13" s="228"/>
      <c r="Y13" s="227" t="s">
        <v>298</v>
      </c>
      <c r="Z13" s="226"/>
      <c r="AA13" s="225"/>
    </row>
    <row r="14" spans="1:27" x14ac:dyDescent="0.2">
      <c r="A14" s="172">
        <v>893853</v>
      </c>
      <c r="B14" s="172" t="s">
        <v>105</v>
      </c>
      <c r="C14" s="172" t="s">
        <v>358</v>
      </c>
      <c r="D14" s="172" t="s">
        <v>192</v>
      </c>
      <c r="E14" s="172" t="s">
        <v>216</v>
      </c>
      <c r="F14" s="172" t="s">
        <v>76</v>
      </c>
      <c r="G14" s="221">
        <v>245</v>
      </c>
      <c r="H14" s="221" t="s">
        <v>78</v>
      </c>
      <c r="I14" s="220" t="s">
        <v>225</v>
      </c>
      <c r="J14" s="172" t="s">
        <v>282</v>
      </c>
      <c r="K14" s="172" t="s">
        <v>236</v>
      </c>
      <c r="L14" s="307">
        <v>7778</v>
      </c>
      <c r="M14" s="307"/>
      <c r="N14" s="307">
        <f t="shared" ref="N14:N43" si="0">L14*(1-$N$12)</f>
        <v>7778</v>
      </c>
      <c r="O14" s="219"/>
      <c r="P14" s="211"/>
      <c r="Q14" s="218" t="str">
        <f t="shared" ref="Q14:Q41" si="1">IF(ISBLANK(Q$8),IF(ISBLANK(S$8),IF(ISBLANK(U$8),"-",N14+U$8),(N14*(1+S$8))),((L14)*(1-Q$8)))</f>
        <v>-</v>
      </c>
      <c r="R14" s="209"/>
      <c r="S14" s="215" t="str">
        <f t="shared" ref="S14:S41" si="2">IFERROR(Q14-N14,"")</f>
        <v/>
      </c>
      <c r="T14" s="209"/>
      <c r="U14" s="217" t="str">
        <f t="shared" ref="U14:U41" si="3">IFERROR(S14/Q14,"")</f>
        <v/>
      </c>
      <c r="V14" s="209"/>
      <c r="W14" s="216"/>
      <c r="X14" s="208"/>
      <c r="Y14" s="215" t="str">
        <f t="shared" ref="Y14:Y41" si="4">IFERROR(W14*S14,"")</f>
        <v/>
      </c>
      <c r="Z14" s="118"/>
      <c r="AA14" s="206" t="str">
        <f t="shared" ref="AA14:AA41" si="5">IFERROR(W14*Q14,"")</f>
        <v/>
      </c>
    </row>
    <row r="15" spans="1:27" x14ac:dyDescent="0.2">
      <c r="A15" s="172">
        <v>893856</v>
      </c>
      <c r="B15" s="172" t="s">
        <v>106</v>
      </c>
      <c r="C15" s="172" t="s">
        <v>358</v>
      </c>
      <c r="D15" s="172" t="s">
        <v>192</v>
      </c>
      <c r="E15" s="172" t="s">
        <v>216</v>
      </c>
      <c r="F15" s="172" t="s">
        <v>76</v>
      </c>
      <c r="G15" s="221">
        <v>265</v>
      </c>
      <c r="H15" s="221" t="s">
        <v>78</v>
      </c>
      <c r="I15" s="220" t="s">
        <v>225</v>
      </c>
      <c r="J15" s="172" t="s">
        <v>282</v>
      </c>
      <c r="K15" s="172" t="s">
        <v>236</v>
      </c>
      <c r="L15" s="307">
        <v>7534</v>
      </c>
      <c r="M15" s="307"/>
      <c r="N15" s="307">
        <f t="shared" si="0"/>
        <v>7534</v>
      </c>
      <c r="O15" s="219"/>
      <c r="P15" s="211"/>
      <c r="Q15" s="218" t="str">
        <f t="shared" si="1"/>
        <v>-</v>
      </c>
      <c r="R15" s="209"/>
      <c r="S15" s="215" t="str">
        <f t="shared" si="2"/>
        <v/>
      </c>
      <c r="T15" s="209"/>
      <c r="U15" s="217" t="str">
        <f t="shared" si="3"/>
        <v/>
      </c>
      <c r="V15" s="209"/>
      <c r="W15" s="216"/>
      <c r="X15" s="208"/>
      <c r="Y15" s="215" t="str">
        <f t="shared" si="4"/>
        <v/>
      </c>
      <c r="Z15" s="118"/>
      <c r="AA15" s="206" t="str">
        <f t="shared" si="5"/>
        <v/>
      </c>
    </row>
    <row r="16" spans="1:27" x14ac:dyDescent="0.2">
      <c r="A16" s="172">
        <v>894084</v>
      </c>
      <c r="B16" s="172" t="s">
        <v>107</v>
      </c>
      <c r="C16" s="172" t="s">
        <v>358</v>
      </c>
      <c r="D16" s="172" t="s">
        <v>192</v>
      </c>
      <c r="E16" s="172" t="s">
        <v>216</v>
      </c>
      <c r="F16" s="172" t="s">
        <v>76</v>
      </c>
      <c r="G16" s="221">
        <v>285</v>
      </c>
      <c r="H16" s="221" t="s">
        <v>78</v>
      </c>
      <c r="I16" s="220" t="s">
        <v>225</v>
      </c>
      <c r="J16" s="172" t="s">
        <v>282</v>
      </c>
      <c r="K16" s="172" t="s">
        <v>236</v>
      </c>
      <c r="L16" s="307">
        <v>9539</v>
      </c>
      <c r="M16" s="307"/>
      <c r="N16" s="307">
        <f t="shared" si="0"/>
        <v>9539</v>
      </c>
      <c r="O16" s="219"/>
      <c r="P16" s="211"/>
      <c r="Q16" s="218" t="str">
        <f t="shared" si="1"/>
        <v>-</v>
      </c>
      <c r="R16" s="209"/>
      <c r="S16" s="215" t="str">
        <f t="shared" si="2"/>
        <v/>
      </c>
      <c r="T16" s="209"/>
      <c r="U16" s="217" t="str">
        <f t="shared" si="3"/>
        <v/>
      </c>
      <c r="V16" s="209"/>
      <c r="W16" s="216"/>
      <c r="X16" s="208"/>
      <c r="Y16" s="215" t="str">
        <f t="shared" si="4"/>
        <v/>
      </c>
      <c r="Z16" s="118"/>
      <c r="AA16" s="206" t="str">
        <f t="shared" si="5"/>
        <v/>
      </c>
    </row>
    <row r="17" spans="1:27" s="316" customFormat="1" x14ac:dyDescent="0.2">
      <c r="A17" s="172">
        <v>894403</v>
      </c>
      <c r="B17" s="172" t="s">
        <v>109</v>
      </c>
      <c r="C17" s="172" t="s">
        <v>358</v>
      </c>
      <c r="D17" s="172" t="s">
        <v>192</v>
      </c>
      <c r="E17" s="172" t="s">
        <v>217</v>
      </c>
      <c r="F17" s="172" t="s">
        <v>74</v>
      </c>
      <c r="G17" s="221">
        <v>435</v>
      </c>
      <c r="H17" s="221" t="s">
        <v>227</v>
      </c>
      <c r="I17" s="220" t="s">
        <v>225</v>
      </c>
      <c r="J17" s="172" t="s">
        <v>272</v>
      </c>
      <c r="K17" s="172" t="s">
        <v>236</v>
      </c>
      <c r="L17" s="307">
        <v>13469</v>
      </c>
      <c r="M17" s="307"/>
      <c r="N17" s="307">
        <f t="shared" si="0"/>
        <v>13469</v>
      </c>
      <c r="O17" s="308"/>
      <c r="P17" s="309"/>
      <c r="Q17" s="310" t="str">
        <f t="shared" si="1"/>
        <v>-</v>
      </c>
      <c r="R17" s="311"/>
      <c r="S17" s="312" t="str">
        <f t="shared" si="2"/>
        <v/>
      </c>
      <c r="T17" s="311"/>
      <c r="U17" s="313" t="str">
        <f t="shared" si="3"/>
        <v/>
      </c>
      <c r="V17" s="311"/>
      <c r="W17" s="314"/>
      <c r="X17" s="315"/>
      <c r="Y17" s="312" t="str">
        <f t="shared" si="4"/>
        <v/>
      </c>
      <c r="AA17" s="317" t="str">
        <f t="shared" si="5"/>
        <v/>
      </c>
    </row>
    <row r="18" spans="1:27" s="316" customFormat="1" x14ac:dyDescent="0.2">
      <c r="A18" s="323">
        <v>894407</v>
      </c>
      <c r="B18" s="323" t="s">
        <v>307</v>
      </c>
      <c r="C18" s="323" t="s">
        <v>358</v>
      </c>
      <c r="D18" s="323" t="s">
        <v>192</v>
      </c>
      <c r="E18" s="323" t="s">
        <v>217</v>
      </c>
      <c r="F18" s="323" t="s">
        <v>74</v>
      </c>
      <c r="G18" s="324">
        <v>435</v>
      </c>
      <c r="H18" s="324" t="s">
        <v>227</v>
      </c>
      <c r="I18" s="325" t="s">
        <v>225</v>
      </c>
      <c r="J18" s="323" t="s">
        <v>272</v>
      </c>
      <c r="K18" s="323" t="s">
        <v>241</v>
      </c>
      <c r="L18" s="307">
        <v>10406</v>
      </c>
      <c r="M18" s="307"/>
      <c r="N18" s="307">
        <f t="shared" si="0"/>
        <v>10406</v>
      </c>
      <c r="O18" s="308"/>
      <c r="P18" s="309"/>
      <c r="Q18" s="310" t="str">
        <f t="shared" si="1"/>
        <v>-</v>
      </c>
      <c r="R18" s="311"/>
      <c r="S18" s="312" t="str">
        <f t="shared" si="2"/>
        <v/>
      </c>
      <c r="T18" s="311"/>
      <c r="U18" s="313" t="str">
        <f t="shared" si="3"/>
        <v/>
      </c>
      <c r="V18" s="311"/>
      <c r="W18" s="314"/>
      <c r="X18" s="315"/>
      <c r="Y18" s="312" t="str">
        <f t="shared" si="4"/>
        <v/>
      </c>
      <c r="AA18" s="317" t="str">
        <f t="shared" si="5"/>
        <v/>
      </c>
    </row>
    <row r="19" spans="1:27" s="316" customFormat="1" x14ac:dyDescent="0.2">
      <c r="A19" s="172">
        <v>893949</v>
      </c>
      <c r="B19" s="172" t="s">
        <v>108</v>
      </c>
      <c r="C19" s="172" t="s">
        <v>358</v>
      </c>
      <c r="D19" s="172" t="s">
        <v>192</v>
      </c>
      <c r="E19" s="172" t="s">
        <v>217</v>
      </c>
      <c r="F19" s="172" t="s">
        <v>74</v>
      </c>
      <c r="G19" s="221">
        <v>435</v>
      </c>
      <c r="H19" s="221" t="s">
        <v>227</v>
      </c>
      <c r="I19" s="220" t="s">
        <v>225</v>
      </c>
      <c r="J19" s="172" t="s">
        <v>273</v>
      </c>
      <c r="K19" s="172" t="s">
        <v>236</v>
      </c>
      <c r="L19" s="307">
        <v>12493</v>
      </c>
      <c r="M19" s="307"/>
      <c r="N19" s="307">
        <f t="shared" si="0"/>
        <v>12493</v>
      </c>
      <c r="O19" s="308"/>
      <c r="P19" s="309"/>
      <c r="Q19" s="310" t="str">
        <f t="shared" si="1"/>
        <v>-</v>
      </c>
      <c r="R19" s="311"/>
      <c r="S19" s="312" t="str">
        <f t="shared" si="2"/>
        <v/>
      </c>
      <c r="T19" s="311"/>
      <c r="U19" s="313" t="str">
        <f t="shared" si="3"/>
        <v/>
      </c>
      <c r="V19" s="311"/>
      <c r="W19" s="314"/>
      <c r="X19" s="315"/>
      <c r="Y19" s="312" t="str">
        <f t="shared" si="4"/>
        <v/>
      </c>
      <c r="AA19" s="317" t="str">
        <f t="shared" si="5"/>
        <v/>
      </c>
    </row>
    <row r="20" spans="1:27" s="316" customFormat="1" x14ac:dyDescent="0.2">
      <c r="A20" s="323">
        <v>893951</v>
      </c>
      <c r="B20" s="323" t="s">
        <v>308</v>
      </c>
      <c r="C20" s="323" t="s">
        <v>358</v>
      </c>
      <c r="D20" s="323" t="s">
        <v>192</v>
      </c>
      <c r="E20" s="323" t="s">
        <v>217</v>
      </c>
      <c r="F20" s="323" t="s">
        <v>74</v>
      </c>
      <c r="G20" s="324">
        <v>435</v>
      </c>
      <c r="H20" s="324" t="s">
        <v>227</v>
      </c>
      <c r="I20" s="325" t="s">
        <v>225</v>
      </c>
      <c r="J20" s="323" t="s">
        <v>273</v>
      </c>
      <c r="K20" s="323" t="s">
        <v>241</v>
      </c>
      <c r="L20" s="307">
        <v>9485</v>
      </c>
      <c r="M20" s="307"/>
      <c r="N20" s="307">
        <f t="shared" si="0"/>
        <v>9485</v>
      </c>
      <c r="O20" s="308"/>
      <c r="P20" s="309"/>
      <c r="Q20" s="310" t="str">
        <f t="shared" si="1"/>
        <v>-</v>
      </c>
      <c r="R20" s="311"/>
      <c r="S20" s="312" t="str">
        <f t="shared" si="2"/>
        <v/>
      </c>
      <c r="T20" s="311"/>
      <c r="U20" s="313" t="str">
        <f t="shared" si="3"/>
        <v/>
      </c>
      <c r="V20" s="311"/>
      <c r="W20" s="314"/>
      <c r="X20" s="315"/>
      <c r="Y20" s="312" t="str">
        <f t="shared" si="4"/>
        <v/>
      </c>
      <c r="AA20" s="317" t="str">
        <f t="shared" si="5"/>
        <v/>
      </c>
    </row>
    <row r="21" spans="1:27" s="316" customFormat="1" x14ac:dyDescent="0.2">
      <c r="A21" s="172">
        <v>893884</v>
      </c>
      <c r="B21" s="172" t="s">
        <v>111</v>
      </c>
      <c r="C21" s="172" t="s">
        <v>358</v>
      </c>
      <c r="D21" s="172" t="s">
        <v>192</v>
      </c>
      <c r="E21" s="172" t="s">
        <v>220</v>
      </c>
      <c r="F21" s="172" t="s">
        <v>76</v>
      </c>
      <c r="G21" s="221">
        <v>13</v>
      </c>
      <c r="H21" s="221" t="s">
        <v>77</v>
      </c>
      <c r="I21" s="220" t="s">
        <v>4</v>
      </c>
      <c r="J21" s="172" t="s">
        <v>277</v>
      </c>
      <c r="K21" s="172" t="s">
        <v>236</v>
      </c>
      <c r="L21" s="307">
        <v>13686</v>
      </c>
      <c r="M21" s="307"/>
      <c r="N21" s="307">
        <f t="shared" si="0"/>
        <v>13686</v>
      </c>
      <c r="O21" s="308"/>
      <c r="P21" s="309"/>
      <c r="Q21" s="310" t="str">
        <f t="shared" si="1"/>
        <v>-</v>
      </c>
      <c r="R21" s="311"/>
      <c r="S21" s="312" t="str">
        <f t="shared" si="2"/>
        <v/>
      </c>
      <c r="T21" s="311"/>
      <c r="U21" s="313" t="str">
        <f t="shared" si="3"/>
        <v/>
      </c>
      <c r="V21" s="311"/>
      <c r="W21" s="314"/>
      <c r="X21" s="315"/>
      <c r="Y21" s="312" t="str">
        <f t="shared" si="4"/>
        <v/>
      </c>
      <c r="AA21" s="317" t="str">
        <f t="shared" si="5"/>
        <v/>
      </c>
    </row>
    <row r="22" spans="1:27" s="316" customFormat="1" x14ac:dyDescent="0.2">
      <c r="A22" s="172">
        <v>894117</v>
      </c>
      <c r="B22" s="172" t="s">
        <v>112</v>
      </c>
      <c r="C22" s="172" t="s">
        <v>358</v>
      </c>
      <c r="D22" s="172" t="s">
        <v>192</v>
      </c>
      <c r="E22" s="172" t="s">
        <v>220</v>
      </c>
      <c r="F22" s="172" t="s">
        <v>76</v>
      </c>
      <c r="G22" s="221">
        <v>13</v>
      </c>
      <c r="H22" s="221" t="s">
        <v>77</v>
      </c>
      <c r="I22" s="220" t="s">
        <v>4</v>
      </c>
      <c r="J22" s="172" t="s">
        <v>277</v>
      </c>
      <c r="K22" s="172" t="s">
        <v>236</v>
      </c>
      <c r="L22" s="307">
        <v>14336</v>
      </c>
      <c r="M22" s="307"/>
      <c r="N22" s="307">
        <f t="shared" si="0"/>
        <v>14336</v>
      </c>
      <c r="O22" s="308"/>
      <c r="P22" s="309"/>
      <c r="Q22" s="310" t="str">
        <f t="shared" si="1"/>
        <v>-</v>
      </c>
      <c r="R22" s="311"/>
      <c r="S22" s="312" t="str">
        <f t="shared" si="2"/>
        <v/>
      </c>
      <c r="T22" s="311"/>
      <c r="U22" s="313" t="str">
        <f t="shared" si="3"/>
        <v/>
      </c>
      <c r="V22" s="311"/>
      <c r="W22" s="314"/>
      <c r="X22" s="315"/>
      <c r="Y22" s="312" t="str">
        <f t="shared" si="4"/>
        <v/>
      </c>
      <c r="AA22" s="317" t="str">
        <f t="shared" si="5"/>
        <v/>
      </c>
    </row>
    <row r="23" spans="1:27" s="316" customFormat="1" x14ac:dyDescent="0.2">
      <c r="A23" s="323">
        <v>894280</v>
      </c>
      <c r="B23" s="323" t="s">
        <v>309</v>
      </c>
      <c r="C23" s="323" t="s">
        <v>358</v>
      </c>
      <c r="D23" s="323" t="s">
        <v>192</v>
      </c>
      <c r="E23" s="323" t="s">
        <v>220</v>
      </c>
      <c r="F23" s="323" t="s">
        <v>76</v>
      </c>
      <c r="G23" s="324">
        <v>13</v>
      </c>
      <c r="H23" s="324" t="s">
        <v>77</v>
      </c>
      <c r="I23" s="325" t="s">
        <v>4</v>
      </c>
      <c r="J23" s="323" t="s">
        <v>277</v>
      </c>
      <c r="K23" s="323" t="s">
        <v>241</v>
      </c>
      <c r="L23" s="307">
        <v>10813</v>
      </c>
      <c r="M23" s="307"/>
      <c r="N23" s="307">
        <f t="shared" si="0"/>
        <v>10813</v>
      </c>
      <c r="O23" s="308"/>
      <c r="P23" s="309"/>
      <c r="Q23" s="310" t="str">
        <f t="shared" si="1"/>
        <v>-</v>
      </c>
      <c r="R23" s="311"/>
      <c r="S23" s="312" t="str">
        <f t="shared" si="2"/>
        <v/>
      </c>
      <c r="T23" s="311"/>
      <c r="U23" s="313" t="str">
        <f t="shared" si="3"/>
        <v/>
      </c>
      <c r="V23" s="311"/>
      <c r="W23" s="314"/>
      <c r="X23" s="315"/>
      <c r="Y23" s="312" t="str">
        <f t="shared" si="4"/>
        <v/>
      </c>
      <c r="AA23" s="317" t="str">
        <f t="shared" si="5"/>
        <v/>
      </c>
    </row>
    <row r="24" spans="1:27" s="316" customFormat="1" x14ac:dyDescent="0.2">
      <c r="A24" s="172">
        <v>894107</v>
      </c>
      <c r="B24" s="172" t="s">
        <v>110</v>
      </c>
      <c r="C24" s="172" t="s">
        <v>358</v>
      </c>
      <c r="D24" s="172" t="s">
        <v>192</v>
      </c>
      <c r="E24" s="172" t="s">
        <v>220</v>
      </c>
      <c r="F24" s="172" t="s">
        <v>75</v>
      </c>
      <c r="G24" s="221">
        <v>13</v>
      </c>
      <c r="H24" s="221" t="s">
        <v>77</v>
      </c>
      <c r="I24" s="220" t="s">
        <v>4</v>
      </c>
      <c r="J24" s="172" t="s">
        <v>278</v>
      </c>
      <c r="K24" s="172" t="s">
        <v>236</v>
      </c>
      <c r="L24" s="307">
        <v>13794</v>
      </c>
      <c r="M24" s="307"/>
      <c r="N24" s="307">
        <f t="shared" si="0"/>
        <v>13794</v>
      </c>
      <c r="O24" s="308"/>
      <c r="P24" s="309"/>
      <c r="Q24" s="310" t="str">
        <f t="shared" si="1"/>
        <v>-</v>
      </c>
      <c r="R24" s="311"/>
      <c r="S24" s="312" t="str">
        <f t="shared" si="2"/>
        <v/>
      </c>
      <c r="T24" s="311"/>
      <c r="U24" s="313" t="str">
        <f t="shared" si="3"/>
        <v/>
      </c>
      <c r="V24" s="311"/>
      <c r="W24" s="314"/>
      <c r="X24" s="315"/>
      <c r="Y24" s="312" t="str">
        <f t="shared" si="4"/>
        <v/>
      </c>
      <c r="AA24" s="317" t="str">
        <f t="shared" si="5"/>
        <v/>
      </c>
    </row>
    <row r="25" spans="1:27" s="316" customFormat="1" x14ac:dyDescent="0.2">
      <c r="A25" s="172">
        <v>894552</v>
      </c>
      <c r="B25" s="172" t="s">
        <v>181</v>
      </c>
      <c r="C25" s="172" t="s">
        <v>358</v>
      </c>
      <c r="D25" s="172" t="s">
        <v>191</v>
      </c>
      <c r="E25" s="172" t="s">
        <v>219</v>
      </c>
      <c r="F25" s="172" t="s">
        <v>258</v>
      </c>
      <c r="G25" s="221">
        <v>275</v>
      </c>
      <c r="H25" s="221" t="s">
        <v>78</v>
      </c>
      <c r="I25" s="220" t="s">
        <v>4</v>
      </c>
      <c r="J25" s="172" t="s">
        <v>268</v>
      </c>
      <c r="K25" s="172" t="s">
        <v>236</v>
      </c>
      <c r="L25" s="307">
        <v>9729</v>
      </c>
      <c r="M25" s="307"/>
      <c r="N25" s="307">
        <f t="shared" si="0"/>
        <v>9729</v>
      </c>
      <c r="O25" s="308"/>
      <c r="P25" s="309"/>
      <c r="Q25" s="310" t="str">
        <f t="shared" si="1"/>
        <v>-</v>
      </c>
      <c r="R25" s="311"/>
      <c r="S25" s="312" t="str">
        <f t="shared" si="2"/>
        <v/>
      </c>
      <c r="T25" s="311"/>
      <c r="U25" s="313" t="str">
        <f t="shared" si="3"/>
        <v/>
      </c>
      <c r="V25" s="311"/>
      <c r="W25" s="314"/>
      <c r="X25" s="315"/>
      <c r="Y25" s="312" t="str">
        <f t="shared" si="4"/>
        <v/>
      </c>
      <c r="AA25" s="317" t="str">
        <f t="shared" si="5"/>
        <v/>
      </c>
    </row>
    <row r="26" spans="1:27" s="316" customFormat="1" x14ac:dyDescent="0.2">
      <c r="A26" s="323">
        <v>894555</v>
      </c>
      <c r="B26" s="323" t="s">
        <v>310</v>
      </c>
      <c r="C26" s="323" t="s">
        <v>358</v>
      </c>
      <c r="D26" s="323" t="s">
        <v>191</v>
      </c>
      <c r="E26" s="323" t="s">
        <v>219</v>
      </c>
      <c r="F26" s="323" t="s">
        <v>258</v>
      </c>
      <c r="G26" s="324">
        <v>275</v>
      </c>
      <c r="H26" s="324" t="s">
        <v>78</v>
      </c>
      <c r="I26" s="325" t="s">
        <v>4</v>
      </c>
      <c r="J26" s="323" t="s">
        <v>268</v>
      </c>
      <c r="K26" s="323" t="s">
        <v>241</v>
      </c>
      <c r="L26" s="307">
        <v>7859</v>
      </c>
      <c r="M26" s="303"/>
      <c r="N26" s="303">
        <f t="shared" si="0"/>
        <v>7859</v>
      </c>
      <c r="O26" s="308"/>
      <c r="P26" s="309"/>
      <c r="Q26" s="310" t="str">
        <f t="shared" si="1"/>
        <v>-</v>
      </c>
      <c r="R26" s="311"/>
      <c r="S26" s="312" t="str">
        <f t="shared" si="2"/>
        <v/>
      </c>
      <c r="T26" s="311"/>
      <c r="U26" s="313" t="str">
        <f t="shared" si="3"/>
        <v/>
      </c>
      <c r="V26" s="311"/>
      <c r="W26" s="314"/>
      <c r="X26" s="315"/>
      <c r="Y26" s="312" t="str">
        <f t="shared" si="4"/>
        <v/>
      </c>
      <c r="AA26" s="317" t="str">
        <f t="shared" si="5"/>
        <v/>
      </c>
    </row>
    <row r="27" spans="1:27" s="316" customFormat="1" x14ac:dyDescent="0.2">
      <c r="A27" s="172">
        <v>893742</v>
      </c>
      <c r="B27" s="172" t="s">
        <v>114</v>
      </c>
      <c r="C27" s="172" t="s">
        <v>358</v>
      </c>
      <c r="D27" s="172" t="s">
        <v>192</v>
      </c>
      <c r="E27" s="172" t="s">
        <v>219</v>
      </c>
      <c r="F27" s="172" t="s">
        <v>258</v>
      </c>
      <c r="G27" s="221">
        <v>275</v>
      </c>
      <c r="H27" s="221" t="s">
        <v>78</v>
      </c>
      <c r="I27" s="220" t="s">
        <v>4</v>
      </c>
      <c r="J27" s="172" t="s">
        <v>286</v>
      </c>
      <c r="K27" s="172" t="s">
        <v>236</v>
      </c>
      <c r="L27" s="307">
        <v>10379</v>
      </c>
      <c r="M27" s="307"/>
      <c r="N27" s="307">
        <f t="shared" si="0"/>
        <v>10379</v>
      </c>
      <c r="O27" s="308"/>
      <c r="P27" s="309"/>
      <c r="Q27" s="310" t="str">
        <f t="shared" si="1"/>
        <v>-</v>
      </c>
      <c r="R27" s="311"/>
      <c r="S27" s="312" t="str">
        <f t="shared" si="2"/>
        <v/>
      </c>
      <c r="T27" s="311"/>
      <c r="U27" s="313" t="str">
        <f t="shared" si="3"/>
        <v/>
      </c>
      <c r="V27" s="311"/>
      <c r="W27" s="314"/>
      <c r="X27" s="315"/>
      <c r="Y27" s="312" t="str">
        <f t="shared" si="4"/>
        <v/>
      </c>
      <c r="AA27" s="317" t="str">
        <f t="shared" si="5"/>
        <v/>
      </c>
    </row>
    <row r="28" spans="1:27" s="316" customFormat="1" x14ac:dyDescent="0.2">
      <c r="A28" s="172">
        <v>894549</v>
      </c>
      <c r="B28" s="172" t="s">
        <v>180</v>
      </c>
      <c r="C28" s="172" t="s">
        <v>358</v>
      </c>
      <c r="D28" s="172" t="s">
        <v>191</v>
      </c>
      <c r="E28" s="172" t="s">
        <v>219</v>
      </c>
      <c r="F28" s="172" t="s">
        <v>76</v>
      </c>
      <c r="G28" s="221">
        <v>275</v>
      </c>
      <c r="H28" s="221" t="s">
        <v>78</v>
      </c>
      <c r="I28" s="220" t="s">
        <v>4</v>
      </c>
      <c r="J28" s="172" t="s">
        <v>269</v>
      </c>
      <c r="K28" s="172" t="s">
        <v>236</v>
      </c>
      <c r="L28" s="307">
        <v>9566</v>
      </c>
      <c r="M28" s="307"/>
      <c r="N28" s="307">
        <f t="shared" si="0"/>
        <v>9566</v>
      </c>
      <c r="O28" s="308"/>
      <c r="P28" s="309"/>
      <c r="Q28" s="310" t="str">
        <f t="shared" si="1"/>
        <v>-</v>
      </c>
      <c r="R28" s="311"/>
      <c r="S28" s="312" t="str">
        <f t="shared" si="2"/>
        <v/>
      </c>
      <c r="T28" s="311"/>
      <c r="U28" s="313" t="str">
        <f t="shared" si="3"/>
        <v/>
      </c>
      <c r="V28" s="311"/>
      <c r="W28" s="314"/>
      <c r="X28" s="315"/>
      <c r="Y28" s="312" t="str">
        <f t="shared" si="4"/>
        <v/>
      </c>
      <c r="AA28" s="317" t="str">
        <f t="shared" si="5"/>
        <v/>
      </c>
    </row>
    <row r="29" spans="1:27" s="316" customFormat="1" x14ac:dyDescent="0.2">
      <c r="A29" s="323">
        <v>894551</v>
      </c>
      <c r="B29" s="323" t="s">
        <v>311</v>
      </c>
      <c r="C29" s="323" t="s">
        <v>358</v>
      </c>
      <c r="D29" s="323" t="s">
        <v>191</v>
      </c>
      <c r="E29" s="323" t="s">
        <v>219</v>
      </c>
      <c r="F29" s="323" t="s">
        <v>76</v>
      </c>
      <c r="G29" s="324">
        <v>275</v>
      </c>
      <c r="H29" s="324" t="s">
        <v>78</v>
      </c>
      <c r="I29" s="325" t="s">
        <v>4</v>
      </c>
      <c r="J29" s="323" t="s">
        <v>269</v>
      </c>
      <c r="K29" s="323" t="s">
        <v>241</v>
      </c>
      <c r="L29" s="307">
        <v>7696</v>
      </c>
      <c r="M29" s="307"/>
      <c r="N29" s="307">
        <f t="shared" si="0"/>
        <v>7696</v>
      </c>
      <c r="O29" s="308"/>
      <c r="P29" s="309"/>
      <c r="Q29" s="310" t="str">
        <f t="shared" si="1"/>
        <v>-</v>
      </c>
      <c r="R29" s="311"/>
      <c r="S29" s="312" t="str">
        <f t="shared" si="2"/>
        <v/>
      </c>
      <c r="T29" s="311"/>
      <c r="U29" s="313" t="str">
        <f t="shared" si="3"/>
        <v/>
      </c>
      <c r="V29" s="311"/>
      <c r="W29" s="314"/>
      <c r="X29" s="315"/>
      <c r="Y29" s="312" t="str">
        <f t="shared" si="4"/>
        <v/>
      </c>
      <c r="AA29" s="317" t="str">
        <f t="shared" si="5"/>
        <v/>
      </c>
    </row>
    <row r="30" spans="1:27" s="316" customFormat="1" x14ac:dyDescent="0.2">
      <c r="A30" s="172">
        <v>894317</v>
      </c>
      <c r="B30" s="172" t="s">
        <v>113</v>
      </c>
      <c r="C30" s="172" t="s">
        <v>358</v>
      </c>
      <c r="D30" s="172" t="s">
        <v>192</v>
      </c>
      <c r="E30" s="172" t="s">
        <v>219</v>
      </c>
      <c r="F30" s="172" t="s">
        <v>76</v>
      </c>
      <c r="G30" s="221">
        <v>275</v>
      </c>
      <c r="H30" s="221" t="s">
        <v>78</v>
      </c>
      <c r="I30" s="220" t="s">
        <v>4</v>
      </c>
      <c r="J30" s="172" t="s">
        <v>287</v>
      </c>
      <c r="K30" s="172" t="s">
        <v>236</v>
      </c>
      <c r="L30" s="307">
        <v>9892</v>
      </c>
      <c r="M30" s="303"/>
      <c r="N30" s="303">
        <f t="shared" si="0"/>
        <v>9892</v>
      </c>
      <c r="O30" s="308"/>
      <c r="P30" s="309"/>
      <c r="Q30" s="310" t="str">
        <f t="shared" si="1"/>
        <v>-</v>
      </c>
      <c r="R30" s="311"/>
      <c r="S30" s="312" t="str">
        <f t="shared" si="2"/>
        <v/>
      </c>
      <c r="T30" s="311"/>
      <c r="U30" s="313" t="str">
        <f t="shared" si="3"/>
        <v/>
      </c>
      <c r="V30" s="311"/>
      <c r="W30" s="314"/>
      <c r="X30" s="315"/>
      <c r="Y30" s="312" t="str">
        <f t="shared" si="4"/>
        <v/>
      </c>
      <c r="AA30" s="317" t="str">
        <f t="shared" si="5"/>
        <v/>
      </c>
    </row>
    <row r="31" spans="1:27" s="316" customFormat="1" x14ac:dyDescent="0.2">
      <c r="A31" s="323">
        <v>894320</v>
      </c>
      <c r="B31" s="323" t="s">
        <v>312</v>
      </c>
      <c r="C31" s="323" t="s">
        <v>358</v>
      </c>
      <c r="D31" s="323" t="s">
        <v>192</v>
      </c>
      <c r="E31" s="323" t="s">
        <v>216</v>
      </c>
      <c r="F31" s="323" t="s">
        <v>76</v>
      </c>
      <c r="G31" s="324">
        <v>275</v>
      </c>
      <c r="H31" s="324" t="s">
        <v>78</v>
      </c>
      <c r="I31" s="325" t="s">
        <v>4</v>
      </c>
      <c r="J31" s="323" t="s">
        <v>287</v>
      </c>
      <c r="K31" s="323" t="s">
        <v>241</v>
      </c>
      <c r="L31" s="307">
        <v>7995</v>
      </c>
      <c r="M31" s="307"/>
      <c r="N31" s="307">
        <f t="shared" si="0"/>
        <v>7995</v>
      </c>
      <c r="O31" s="308"/>
      <c r="P31" s="309"/>
      <c r="Q31" s="310" t="str">
        <f t="shared" si="1"/>
        <v>-</v>
      </c>
      <c r="R31" s="311"/>
      <c r="S31" s="312" t="str">
        <f t="shared" si="2"/>
        <v/>
      </c>
      <c r="T31" s="311"/>
      <c r="U31" s="313" t="str">
        <f t="shared" si="3"/>
        <v/>
      </c>
      <c r="V31" s="311"/>
      <c r="W31" s="314"/>
      <c r="X31" s="315"/>
      <c r="Y31" s="312" t="str">
        <f t="shared" si="4"/>
        <v/>
      </c>
      <c r="AA31" s="317" t="str">
        <f t="shared" si="5"/>
        <v/>
      </c>
    </row>
    <row r="32" spans="1:27" s="316" customFormat="1" x14ac:dyDescent="0.2">
      <c r="A32" s="172">
        <v>893681</v>
      </c>
      <c r="B32" s="172" t="s">
        <v>115</v>
      </c>
      <c r="C32" s="172" t="s">
        <v>358</v>
      </c>
      <c r="D32" s="172" t="s">
        <v>192</v>
      </c>
      <c r="E32" s="172" t="s">
        <v>217</v>
      </c>
      <c r="F32" s="172" t="s">
        <v>76</v>
      </c>
      <c r="G32" s="221">
        <v>295</v>
      </c>
      <c r="H32" s="221" t="s">
        <v>229</v>
      </c>
      <c r="I32" s="220" t="s">
        <v>4</v>
      </c>
      <c r="J32" s="172" t="s">
        <v>279</v>
      </c>
      <c r="K32" s="172" t="s">
        <v>236</v>
      </c>
      <c r="L32" s="307">
        <v>11084</v>
      </c>
      <c r="M32" s="307"/>
      <c r="N32" s="307">
        <f t="shared" si="0"/>
        <v>11084</v>
      </c>
      <c r="O32" s="308"/>
      <c r="P32" s="309"/>
      <c r="Q32" s="310" t="str">
        <f t="shared" si="1"/>
        <v>-</v>
      </c>
      <c r="R32" s="311"/>
      <c r="S32" s="312" t="str">
        <f t="shared" si="2"/>
        <v/>
      </c>
      <c r="T32" s="311"/>
      <c r="U32" s="313" t="str">
        <f t="shared" si="3"/>
        <v/>
      </c>
      <c r="V32" s="311"/>
      <c r="W32" s="314"/>
      <c r="X32" s="315"/>
      <c r="Y32" s="312" t="str">
        <f t="shared" si="4"/>
        <v/>
      </c>
      <c r="AA32" s="317" t="str">
        <f t="shared" si="5"/>
        <v/>
      </c>
    </row>
    <row r="33" spans="1:27" s="316" customFormat="1" x14ac:dyDescent="0.2">
      <c r="A33" s="323">
        <v>894231</v>
      </c>
      <c r="B33" s="323" t="s">
        <v>313</v>
      </c>
      <c r="C33" s="323" t="s">
        <v>358</v>
      </c>
      <c r="D33" s="323" t="s">
        <v>192</v>
      </c>
      <c r="E33" s="323" t="s">
        <v>217</v>
      </c>
      <c r="F33" s="323" t="s">
        <v>76</v>
      </c>
      <c r="G33" s="324">
        <v>295</v>
      </c>
      <c r="H33" s="324" t="s">
        <v>229</v>
      </c>
      <c r="I33" s="325" t="s">
        <v>4</v>
      </c>
      <c r="J33" s="323" t="s">
        <v>279</v>
      </c>
      <c r="K33" s="323" t="s">
        <v>241</v>
      </c>
      <c r="L33" s="307">
        <v>9539</v>
      </c>
      <c r="M33" s="303"/>
      <c r="N33" s="303">
        <f t="shared" si="0"/>
        <v>9539</v>
      </c>
      <c r="O33" s="308"/>
      <c r="P33" s="309"/>
      <c r="Q33" s="310" t="str">
        <f t="shared" si="1"/>
        <v>-</v>
      </c>
      <c r="R33" s="311"/>
      <c r="S33" s="312" t="str">
        <f t="shared" si="2"/>
        <v/>
      </c>
      <c r="T33" s="311"/>
      <c r="U33" s="313" t="str">
        <f t="shared" si="3"/>
        <v/>
      </c>
      <c r="V33" s="311"/>
      <c r="W33" s="314"/>
      <c r="X33" s="315"/>
      <c r="Y33" s="312" t="str">
        <f t="shared" si="4"/>
        <v/>
      </c>
      <c r="AA33" s="317" t="str">
        <f t="shared" si="5"/>
        <v/>
      </c>
    </row>
    <row r="34" spans="1:27" s="316" customFormat="1" x14ac:dyDescent="0.2">
      <c r="A34" s="172">
        <v>894581</v>
      </c>
      <c r="B34" s="172" t="s">
        <v>302</v>
      </c>
      <c r="C34" s="172" t="s">
        <v>358</v>
      </c>
      <c r="D34" s="172" t="s">
        <v>192</v>
      </c>
      <c r="E34" s="172" t="s">
        <v>216</v>
      </c>
      <c r="F34" s="172" t="s">
        <v>76</v>
      </c>
      <c r="G34" s="221">
        <v>295</v>
      </c>
      <c r="H34" s="221" t="s">
        <v>229</v>
      </c>
      <c r="I34" s="220" t="s">
        <v>4</v>
      </c>
      <c r="J34" s="172" t="s">
        <v>281</v>
      </c>
      <c r="K34" s="172" t="s">
        <v>236</v>
      </c>
      <c r="L34" s="307">
        <v>11409</v>
      </c>
      <c r="M34" s="307"/>
      <c r="N34" s="307">
        <f t="shared" si="0"/>
        <v>11409</v>
      </c>
      <c r="O34" s="308"/>
      <c r="P34" s="309"/>
      <c r="Q34" s="310" t="str">
        <f t="shared" si="1"/>
        <v>-</v>
      </c>
      <c r="R34" s="311"/>
      <c r="S34" s="312" t="str">
        <f t="shared" si="2"/>
        <v/>
      </c>
      <c r="T34" s="311"/>
      <c r="U34" s="313" t="str">
        <f t="shared" si="3"/>
        <v/>
      </c>
      <c r="V34" s="311"/>
      <c r="W34" s="314"/>
      <c r="X34" s="315"/>
      <c r="Y34" s="312" t="str">
        <f t="shared" si="4"/>
        <v/>
      </c>
      <c r="AA34" s="317" t="str">
        <f t="shared" si="5"/>
        <v/>
      </c>
    </row>
    <row r="35" spans="1:27" s="316" customFormat="1" x14ac:dyDescent="0.2">
      <c r="A35" s="323">
        <v>894584</v>
      </c>
      <c r="B35" s="323" t="s">
        <v>314</v>
      </c>
      <c r="C35" s="323" t="s">
        <v>358</v>
      </c>
      <c r="D35" s="323" t="s">
        <v>192</v>
      </c>
      <c r="E35" s="323" t="s">
        <v>216</v>
      </c>
      <c r="F35" s="323" t="s">
        <v>76</v>
      </c>
      <c r="G35" s="324">
        <v>295</v>
      </c>
      <c r="H35" s="324" t="s">
        <v>229</v>
      </c>
      <c r="I35" s="325" t="s">
        <v>4</v>
      </c>
      <c r="J35" s="323" t="s">
        <v>281</v>
      </c>
      <c r="K35" s="323" t="s">
        <v>241</v>
      </c>
      <c r="L35" s="307">
        <v>9702</v>
      </c>
      <c r="M35" s="307"/>
      <c r="N35" s="307">
        <f t="shared" si="0"/>
        <v>9702</v>
      </c>
      <c r="O35" s="308"/>
      <c r="P35" s="309"/>
      <c r="Q35" s="310" t="str">
        <f t="shared" si="1"/>
        <v>-</v>
      </c>
      <c r="R35" s="311"/>
      <c r="S35" s="312" t="str">
        <f t="shared" si="2"/>
        <v/>
      </c>
      <c r="T35" s="311"/>
      <c r="U35" s="313" t="str">
        <f t="shared" si="3"/>
        <v/>
      </c>
      <c r="V35" s="311"/>
      <c r="W35" s="314"/>
      <c r="X35" s="315"/>
      <c r="Y35" s="312" t="str">
        <f t="shared" si="4"/>
        <v/>
      </c>
      <c r="AA35" s="317" t="str">
        <f t="shared" si="5"/>
        <v/>
      </c>
    </row>
    <row r="36" spans="1:27" s="316" customFormat="1" x14ac:dyDescent="0.2">
      <c r="A36" s="172">
        <v>894545</v>
      </c>
      <c r="B36" s="172" t="s">
        <v>182</v>
      </c>
      <c r="C36" s="172" t="s">
        <v>358</v>
      </c>
      <c r="D36" s="172" t="s">
        <v>191</v>
      </c>
      <c r="E36" s="172" t="s">
        <v>216</v>
      </c>
      <c r="F36" s="172" t="s">
        <v>76</v>
      </c>
      <c r="G36" s="221">
        <v>295</v>
      </c>
      <c r="H36" s="221" t="s">
        <v>229</v>
      </c>
      <c r="I36" s="220" t="s">
        <v>4</v>
      </c>
      <c r="J36" s="172" t="s">
        <v>267</v>
      </c>
      <c r="K36" s="172" t="s">
        <v>236</v>
      </c>
      <c r="L36" s="307">
        <v>9783</v>
      </c>
      <c r="M36" s="307"/>
      <c r="N36" s="307">
        <f t="shared" si="0"/>
        <v>9783</v>
      </c>
      <c r="O36" s="308"/>
      <c r="P36" s="309"/>
      <c r="Q36" s="310" t="str">
        <f t="shared" si="1"/>
        <v>-</v>
      </c>
      <c r="R36" s="311"/>
      <c r="S36" s="312" t="str">
        <f t="shared" si="2"/>
        <v/>
      </c>
      <c r="T36" s="311"/>
      <c r="U36" s="313" t="str">
        <f t="shared" si="3"/>
        <v/>
      </c>
      <c r="V36" s="311"/>
      <c r="W36" s="314"/>
      <c r="X36" s="315"/>
      <c r="Y36" s="312" t="str">
        <f t="shared" si="4"/>
        <v/>
      </c>
      <c r="AA36" s="317" t="str">
        <f t="shared" si="5"/>
        <v/>
      </c>
    </row>
    <row r="37" spans="1:27" s="316" customFormat="1" x14ac:dyDescent="0.2">
      <c r="A37" s="323">
        <v>894548</v>
      </c>
      <c r="B37" s="323" t="s">
        <v>315</v>
      </c>
      <c r="C37" s="323" t="s">
        <v>358</v>
      </c>
      <c r="D37" s="323" t="s">
        <v>191</v>
      </c>
      <c r="E37" s="323" t="s">
        <v>216</v>
      </c>
      <c r="F37" s="323" t="s">
        <v>76</v>
      </c>
      <c r="G37" s="324">
        <v>295</v>
      </c>
      <c r="H37" s="324" t="s">
        <v>229</v>
      </c>
      <c r="I37" s="325" t="s">
        <v>4</v>
      </c>
      <c r="J37" s="323" t="s">
        <v>267</v>
      </c>
      <c r="K37" s="323" t="s">
        <v>241</v>
      </c>
      <c r="L37" s="307">
        <v>8293</v>
      </c>
      <c r="M37" s="307"/>
      <c r="N37" s="307">
        <f t="shared" si="0"/>
        <v>8293</v>
      </c>
      <c r="O37" s="308"/>
      <c r="P37" s="309"/>
      <c r="Q37" s="310" t="str">
        <f t="shared" si="1"/>
        <v>-</v>
      </c>
      <c r="R37" s="311"/>
      <c r="S37" s="312" t="str">
        <f t="shared" si="2"/>
        <v/>
      </c>
      <c r="T37" s="311"/>
      <c r="U37" s="313" t="str">
        <f t="shared" si="3"/>
        <v/>
      </c>
      <c r="V37" s="311"/>
      <c r="W37" s="314"/>
      <c r="X37" s="315"/>
      <c r="Y37" s="312" t="str">
        <f t="shared" si="4"/>
        <v/>
      </c>
      <c r="AA37" s="317" t="str">
        <f t="shared" si="5"/>
        <v/>
      </c>
    </row>
    <row r="38" spans="1:27" s="316" customFormat="1" x14ac:dyDescent="0.2">
      <c r="A38" s="172">
        <v>894667</v>
      </c>
      <c r="B38" s="172" t="s">
        <v>303</v>
      </c>
      <c r="C38" s="172" t="s">
        <v>358</v>
      </c>
      <c r="D38" s="172" t="s">
        <v>192</v>
      </c>
      <c r="E38" s="172" t="s">
        <v>217</v>
      </c>
      <c r="F38" s="172" t="s">
        <v>76</v>
      </c>
      <c r="G38" s="221">
        <v>295</v>
      </c>
      <c r="H38" s="221" t="s">
        <v>230</v>
      </c>
      <c r="I38" s="220" t="s">
        <v>4</v>
      </c>
      <c r="J38" s="172" t="s">
        <v>280</v>
      </c>
      <c r="K38" s="172" t="s">
        <v>236</v>
      </c>
      <c r="L38" s="307">
        <v>11192</v>
      </c>
      <c r="M38" s="307"/>
      <c r="N38" s="307">
        <f t="shared" si="0"/>
        <v>11192</v>
      </c>
      <c r="O38" s="308"/>
      <c r="P38" s="309"/>
      <c r="Q38" s="310" t="str">
        <f t="shared" si="1"/>
        <v>-</v>
      </c>
      <c r="R38" s="311"/>
      <c r="S38" s="312" t="str">
        <f t="shared" si="2"/>
        <v/>
      </c>
      <c r="T38" s="311"/>
      <c r="U38" s="313" t="str">
        <f t="shared" si="3"/>
        <v/>
      </c>
      <c r="V38" s="311"/>
      <c r="W38" s="314"/>
      <c r="X38" s="315"/>
      <c r="Y38" s="312" t="str">
        <f t="shared" si="4"/>
        <v/>
      </c>
      <c r="AA38" s="317" t="str">
        <f t="shared" si="5"/>
        <v/>
      </c>
    </row>
    <row r="39" spans="1:27" s="316" customFormat="1" x14ac:dyDescent="0.2">
      <c r="A39" s="172">
        <v>894187</v>
      </c>
      <c r="B39" s="172" t="s">
        <v>118</v>
      </c>
      <c r="C39" s="172" t="s">
        <v>358</v>
      </c>
      <c r="D39" s="172" t="s">
        <v>192</v>
      </c>
      <c r="E39" s="172" t="s">
        <v>217</v>
      </c>
      <c r="F39" s="172" t="s">
        <v>76</v>
      </c>
      <c r="G39" s="221">
        <v>295</v>
      </c>
      <c r="H39" s="221" t="s">
        <v>230</v>
      </c>
      <c r="I39" s="220" t="s">
        <v>4</v>
      </c>
      <c r="J39" s="172" t="s">
        <v>279</v>
      </c>
      <c r="K39" s="172" t="s">
        <v>236</v>
      </c>
      <c r="L39" s="307">
        <v>11030</v>
      </c>
      <c r="M39" s="307"/>
      <c r="N39" s="307">
        <f t="shared" si="0"/>
        <v>11030</v>
      </c>
      <c r="O39" s="308"/>
      <c r="P39" s="309"/>
      <c r="Q39" s="310" t="str">
        <f t="shared" si="1"/>
        <v>-</v>
      </c>
      <c r="R39" s="311"/>
      <c r="S39" s="312" t="str">
        <f t="shared" si="2"/>
        <v/>
      </c>
      <c r="T39" s="311"/>
      <c r="U39" s="313" t="str">
        <f t="shared" si="3"/>
        <v/>
      </c>
      <c r="V39" s="311"/>
      <c r="W39" s="314"/>
      <c r="X39" s="315"/>
      <c r="Y39" s="312" t="str">
        <f t="shared" si="4"/>
        <v/>
      </c>
      <c r="AA39" s="317" t="str">
        <f t="shared" si="5"/>
        <v/>
      </c>
    </row>
    <row r="40" spans="1:27" s="316" customFormat="1" x14ac:dyDescent="0.2">
      <c r="A40" s="172">
        <v>894155</v>
      </c>
      <c r="B40" s="172" t="s">
        <v>117</v>
      </c>
      <c r="C40" s="172" t="s">
        <v>358</v>
      </c>
      <c r="D40" s="172" t="s">
        <v>192</v>
      </c>
      <c r="E40" s="172" t="s">
        <v>217</v>
      </c>
      <c r="F40" s="172" t="s">
        <v>76</v>
      </c>
      <c r="G40" s="221">
        <v>295</v>
      </c>
      <c r="H40" s="221" t="s">
        <v>230</v>
      </c>
      <c r="I40" s="220" t="s">
        <v>4</v>
      </c>
      <c r="J40" s="172" t="s">
        <v>285</v>
      </c>
      <c r="K40" s="172" t="s">
        <v>236</v>
      </c>
      <c r="L40" s="307">
        <v>12168</v>
      </c>
      <c r="M40" s="307"/>
      <c r="N40" s="307">
        <f t="shared" si="0"/>
        <v>12168</v>
      </c>
      <c r="O40" s="308"/>
      <c r="P40" s="309"/>
      <c r="Q40" s="310" t="str">
        <f t="shared" si="1"/>
        <v>-</v>
      </c>
      <c r="R40" s="311"/>
      <c r="S40" s="312" t="str">
        <f t="shared" si="2"/>
        <v/>
      </c>
      <c r="T40" s="311"/>
      <c r="U40" s="313" t="str">
        <f t="shared" si="3"/>
        <v/>
      </c>
      <c r="V40" s="311"/>
      <c r="W40" s="314"/>
      <c r="X40" s="315"/>
      <c r="Y40" s="312" t="str">
        <f t="shared" si="4"/>
        <v/>
      </c>
      <c r="AA40" s="317" t="str">
        <f t="shared" si="5"/>
        <v/>
      </c>
    </row>
    <row r="41" spans="1:27" s="316" customFormat="1" x14ac:dyDescent="0.2">
      <c r="A41" s="323">
        <v>894158</v>
      </c>
      <c r="B41" s="323" t="s">
        <v>668</v>
      </c>
      <c r="C41" s="323" t="s">
        <v>358</v>
      </c>
      <c r="D41" s="323" t="s">
        <v>192</v>
      </c>
      <c r="E41" s="323" t="s">
        <v>217</v>
      </c>
      <c r="F41" s="323" t="s">
        <v>76</v>
      </c>
      <c r="G41" s="324">
        <v>295</v>
      </c>
      <c r="H41" s="324" t="s">
        <v>230</v>
      </c>
      <c r="I41" s="325" t="s">
        <v>4</v>
      </c>
      <c r="J41" s="323" t="s">
        <v>285</v>
      </c>
      <c r="K41" s="323" t="s">
        <v>241</v>
      </c>
      <c r="L41" s="307">
        <v>10352</v>
      </c>
      <c r="M41" s="307"/>
      <c r="N41" s="307">
        <f t="shared" si="0"/>
        <v>10352</v>
      </c>
      <c r="O41" s="308"/>
      <c r="P41" s="309"/>
      <c r="Q41" s="310" t="str">
        <f t="shared" si="1"/>
        <v>-</v>
      </c>
      <c r="R41" s="311"/>
      <c r="S41" s="312" t="str">
        <f t="shared" si="2"/>
        <v/>
      </c>
      <c r="T41" s="311"/>
      <c r="U41" s="313" t="str">
        <f t="shared" si="3"/>
        <v/>
      </c>
      <c r="V41" s="311"/>
      <c r="W41" s="314"/>
      <c r="X41" s="315"/>
      <c r="Y41" s="312" t="str">
        <f t="shared" si="4"/>
        <v/>
      </c>
      <c r="AA41" s="317" t="str">
        <f t="shared" si="5"/>
        <v/>
      </c>
    </row>
    <row r="42" spans="1:27" s="316" customFormat="1" x14ac:dyDescent="0.2">
      <c r="A42" s="172">
        <v>894447</v>
      </c>
      <c r="B42" s="172" t="s">
        <v>297</v>
      </c>
      <c r="C42" s="172" t="s">
        <v>358</v>
      </c>
      <c r="D42" s="172" t="s">
        <v>192</v>
      </c>
      <c r="E42" s="172" t="s">
        <v>216</v>
      </c>
      <c r="F42" s="172" t="s">
        <v>76</v>
      </c>
      <c r="G42" s="221">
        <v>295</v>
      </c>
      <c r="H42" s="221" t="s">
        <v>230</v>
      </c>
      <c r="I42" s="220" t="s">
        <v>4</v>
      </c>
      <c r="J42" s="172" t="s">
        <v>281</v>
      </c>
      <c r="K42" s="172" t="s">
        <v>236</v>
      </c>
      <c r="L42" s="307">
        <v>11192</v>
      </c>
      <c r="M42" s="307"/>
      <c r="N42" s="307">
        <f t="shared" si="0"/>
        <v>11192</v>
      </c>
      <c r="O42" s="308"/>
      <c r="P42" s="309"/>
      <c r="Q42" s="310" t="str">
        <f t="shared" ref="Q42:Q71" si="6">IF(ISBLANK(Q$8),IF(ISBLANK(S$8),IF(ISBLANK(U$8),"-",N42+U$8),(N42*(1+S$8))),((L42)*(1-Q$8)))</f>
        <v>-</v>
      </c>
      <c r="R42" s="311"/>
      <c r="S42" s="312" t="str">
        <f t="shared" ref="S42:S71" si="7">IFERROR(Q42-N42,"")</f>
        <v/>
      </c>
      <c r="T42" s="311"/>
      <c r="U42" s="313" t="str">
        <f t="shared" ref="U42:U71" si="8">IFERROR(S42/Q42,"")</f>
        <v/>
      </c>
      <c r="V42" s="311"/>
      <c r="W42" s="314"/>
      <c r="X42" s="315"/>
      <c r="Y42" s="312" t="str">
        <f t="shared" ref="Y42:Y71" si="9">IFERROR(W42*S42,"")</f>
        <v/>
      </c>
      <c r="AA42" s="317" t="str">
        <f t="shared" ref="AA42:AA71" si="10">IFERROR(W42*Q42,"")</f>
        <v/>
      </c>
    </row>
    <row r="43" spans="1:27" s="316" customFormat="1" x14ac:dyDescent="0.2">
      <c r="A43" s="172">
        <v>894159</v>
      </c>
      <c r="B43" s="172" t="s">
        <v>119</v>
      </c>
      <c r="C43" s="172" t="s">
        <v>358</v>
      </c>
      <c r="D43" s="172" t="s">
        <v>192</v>
      </c>
      <c r="E43" s="172" t="s">
        <v>218</v>
      </c>
      <c r="F43" s="172" t="s">
        <v>76</v>
      </c>
      <c r="G43" s="221">
        <v>295</v>
      </c>
      <c r="H43" s="221" t="s">
        <v>230</v>
      </c>
      <c r="I43" s="220" t="s">
        <v>4</v>
      </c>
      <c r="J43" s="172" t="s">
        <v>284</v>
      </c>
      <c r="K43" s="172" t="s">
        <v>236</v>
      </c>
      <c r="L43" s="307">
        <v>10732</v>
      </c>
      <c r="M43" s="307"/>
      <c r="N43" s="307">
        <f t="shared" si="0"/>
        <v>10732</v>
      </c>
      <c r="O43" s="308"/>
      <c r="P43" s="309"/>
      <c r="Q43" s="310" t="str">
        <f t="shared" si="6"/>
        <v>-</v>
      </c>
      <c r="R43" s="311"/>
      <c r="S43" s="312" t="str">
        <f t="shared" si="7"/>
        <v/>
      </c>
      <c r="T43" s="311"/>
      <c r="U43" s="313" t="str">
        <f t="shared" si="8"/>
        <v/>
      </c>
      <c r="V43" s="311"/>
      <c r="W43" s="314"/>
      <c r="X43" s="315"/>
      <c r="Y43" s="312" t="str">
        <f t="shared" si="9"/>
        <v/>
      </c>
      <c r="AA43" s="317" t="str">
        <f t="shared" si="10"/>
        <v/>
      </c>
    </row>
    <row r="44" spans="1:27" s="316" customFormat="1" x14ac:dyDescent="0.2">
      <c r="A44" s="172">
        <v>894411</v>
      </c>
      <c r="B44" s="172" t="s">
        <v>214</v>
      </c>
      <c r="C44" s="172" t="s">
        <v>358</v>
      </c>
      <c r="D44" s="172" t="s">
        <v>192</v>
      </c>
      <c r="E44" s="172" t="s">
        <v>218</v>
      </c>
      <c r="F44" s="172" t="s">
        <v>76</v>
      </c>
      <c r="G44" s="221">
        <v>295</v>
      </c>
      <c r="H44" s="221" t="s">
        <v>230</v>
      </c>
      <c r="I44" s="220" t="s">
        <v>4</v>
      </c>
      <c r="J44" s="172" t="s">
        <v>284</v>
      </c>
      <c r="K44" s="172" t="s">
        <v>236</v>
      </c>
      <c r="L44" s="307">
        <v>10569</v>
      </c>
      <c r="M44" s="307"/>
      <c r="N44" s="307">
        <f t="shared" ref="N44:N74" si="11">L44*(1-$N$12)</f>
        <v>10569</v>
      </c>
      <c r="O44" s="308"/>
      <c r="P44" s="309"/>
      <c r="Q44" s="310" t="str">
        <f t="shared" si="6"/>
        <v>-</v>
      </c>
      <c r="R44" s="311"/>
      <c r="S44" s="312" t="str">
        <f t="shared" si="7"/>
        <v/>
      </c>
      <c r="T44" s="311"/>
      <c r="U44" s="313" t="str">
        <f t="shared" si="8"/>
        <v/>
      </c>
      <c r="V44" s="311"/>
      <c r="W44" s="314"/>
      <c r="X44" s="315"/>
      <c r="Y44" s="312" t="str">
        <f t="shared" si="9"/>
        <v/>
      </c>
      <c r="AA44" s="317" t="str">
        <f t="shared" si="10"/>
        <v/>
      </c>
    </row>
    <row r="45" spans="1:27" s="316" customFormat="1" x14ac:dyDescent="0.2">
      <c r="A45" s="323">
        <v>894162</v>
      </c>
      <c r="B45" s="323" t="s">
        <v>316</v>
      </c>
      <c r="C45" s="323" t="s">
        <v>358</v>
      </c>
      <c r="D45" s="323" t="s">
        <v>192</v>
      </c>
      <c r="E45" s="323" t="s">
        <v>218</v>
      </c>
      <c r="F45" s="323" t="s">
        <v>76</v>
      </c>
      <c r="G45" s="324">
        <v>295</v>
      </c>
      <c r="H45" s="324" t="s">
        <v>230</v>
      </c>
      <c r="I45" s="325" t="s">
        <v>4</v>
      </c>
      <c r="J45" s="323" t="s">
        <v>284</v>
      </c>
      <c r="K45" s="323" t="s">
        <v>241</v>
      </c>
      <c r="L45" s="307">
        <v>8997</v>
      </c>
      <c r="M45" s="307"/>
      <c r="N45" s="307">
        <f t="shared" si="11"/>
        <v>8997</v>
      </c>
      <c r="O45" s="308"/>
      <c r="P45" s="309"/>
      <c r="Q45" s="310" t="str">
        <f t="shared" si="6"/>
        <v>-</v>
      </c>
      <c r="R45" s="311"/>
      <c r="S45" s="312" t="str">
        <f t="shared" si="7"/>
        <v/>
      </c>
      <c r="T45" s="311"/>
      <c r="U45" s="313" t="str">
        <f t="shared" si="8"/>
        <v/>
      </c>
      <c r="V45" s="311"/>
      <c r="W45" s="314"/>
      <c r="X45" s="315"/>
      <c r="Y45" s="312" t="str">
        <f t="shared" si="9"/>
        <v/>
      </c>
      <c r="AA45" s="317" t="str">
        <f t="shared" si="10"/>
        <v/>
      </c>
    </row>
    <row r="46" spans="1:27" s="316" customFormat="1" x14ac:dyDescent="0.2">
      <c r="A46" s="323">
        <v>894413</v>
      </c>
      <c r="B46" s="323" t="s">
        <v>317</v>
      </c>
      <c r="C46" s="323" t="s">
        <v>358</v>
      </c>
      <c r="D46" s="323" t="s">
        <v>192</v>
      </c>
      <c r="E46" s="323" t="s">
        <v>218</v>
      </c>
      <c r="F46" s="323" t="s">
        <v>76</v>
      </c>
      <c r="G46" s="324">
        <v>295</v>
      </c>
      <c r="H46" s="324" t="s">
        <v>230</v>
      </c>
      <c r="I46" s="325" t="s">
        <v>4</v>
      </c>
      <c r="J46" s="323" t="s">
        <v>284</v>
      </c>
      <c r="K46" s="323" t="s">
        <v>241</v>
      </c>
      <c r="L46" s="307">
        <v>8835</v>
      </c>
      <c r="M46" s="307"/>
      <c r="N46" s="307">
        <f t="shared" si="11"/>
        <v>8835</v>
      </c>
      <c r="O46" s="308"/>
      <c r="P46" s="309"/>
      <c r="Q46" s="310" t="str">
        <f t="shared" si="6"/>
        <v>-</v>
      </c>
      <c r="R46" s="311"/>
      <c r="S46" s="312" t="str">
        <f t="shared" si="7"/>
        <v/>
      </c>
      <c r="T46" s="311"/>
      <c r="U46" s="313" t="str">
        <f t="shared" si="8"/>
        <v/>
      </c>
      <c r="V46" s="311"/>
      <c r="W46" s="314"/>
      <c r="X46" s="315"/>
      <c r="Y46" s="312" t="str">
        <f t="shared" si="9"/>
        <v/>
      </c>
      <c r="AA46" s="317" t="str">
        <f t="shared" si="10"/>
        <v/>
      </c>
    </row>
    <row r="47" spans="1:27" s="316" customFormat="1" x14ac:dyDescent="0.2">
      <c r="A47" s="172">
        <v>893814</v>
      </c>
      <c r="B47" s="172" t="s">
        <v>116</v>
      </c>
      <c r="C47" s="172" t="s">
        <v>358</v>
      </c>
      <c r="D47" s="172" t="s">
        <v>192</v>
      </c>
      <c r="E47" s="172" t="s">
        <v>216</v>
      </c>
      <c r="F47" s="172" t="s">
        <v>75</v>
      </c>
      <c r="G47" s="221">
        <v>295</v>
      </c>
      <c r="H47" s="221" t="s">
        <v>230</v>
      </c>
      <c r="I47" s="220" t="s">
        <v>4</v>
      </c>
      <c r="J47" s="172" t="s">
        <v>283</v>
      </c>
      <c r="K47" s="172" t="s">
        <v>236</v>
      </c>
      <c r="L47" s="307">
        <v>10786</v>
      </c>
      <c r="M47" s="307"/>
      <c r="N47" s="307">
        <f t="shared" si="11"/>
        <v>10786</v>
      </c>
      <c r="O47" s="308"/>
      <c r="P47" s="309"/>
      <c r="Q47" s="310" t="str">
        <f t="shared" si="6"/>
        <v>-</v>
      </c>
      <c r="R47" s="311"/>
      <c r="S47" s="312" t="str">
        <f t="shared" si="7"/>
        <v/>
      </c>
      <c r="T47" s="311"/>
      <c r="U47" s="313" t="str">
        <f t="shared" si="8"/>
        <v/>
      </c>
      <c r="V47" s="311"/>
      <c r="W47" s="314"/>
      <c r="X47" s="315"/>
      <c r="Y47" s="312" t="str">
        <f t="shared" si="9"/>
        <v/>
      </c>
      <c r="AA47" s="317" t="str">
        <f t="shared" si="10"/>
        <v/>
      </c>
    </row>
    <row r="48" spans="1:27" s="316" customFormat="1" x14ac:dyDescent="0.2">
      <c r="A48" s="172">
        <v>894687</v>
      </c>
      <c r="B48" s="172" t="s">
        <v>318</v>
      </c>
      <c r="C48" s="172" t="s">
        <v>358</v>
      </c>
      <c r="D48" s="172" t="s">
        <v>192</v>
      </c>
      <c r="E48" s="172" t="s">
        <v>217</v>
      </c>
      <c r="F48" s="172" t="s">
        <v>76</v>
      </c>
      <c r="G48" s="221">
        <v>315</v>
      </c>
      <c r="H48" s="221" t="s">
        <v>229</v>
      </c>
      <c r="I48" s="220" t="s">
        <v>4</v>
      </c>
      <c r="J48" s="172" t="s">
        <v>280</v>
      </c>
      <c r="K48" s="172" t="s">
        <v>236</v>
      </c>
      <c r="L48" s="307">
        <v>11978</v>
      </c>
      <c r="M48" s="307"/>
      <c r="N48" s="307">
        <f t="shared" si="11"/>
        <v>11978</v>
      </c>
      <c r="O48" s="308"/>
      <c r="P48" s="309"/>
      <c r="Q48" s="310" t="str">
        <f t="shared" si="6"/>
        <v>-</v>
      </c>
      <c r="R48" s="311"/>
      <c r="S48" s="312" t="str">
        <f t="shared" si="7"/>
        <v/>
      </c>
      <c r="T48" s="311"/>
      <c r="U48" s="313" t="str">
        <f t="shared" si="8"/>
        <v/>
      </c>
      <c r="V48" s="311"/>
      <c r="W48" s="314"/>
      <c r="X48" s="315"/>
      <c r="Y48" s="312" t="str">
        <f t="shared" si="9"/>
        <v/>
      </c>
      <c r="AA48" s="317" t="str">
        <f t="shared" si="10"/>
        <v/>
      </c>
    </row>
    <row r="49" spans="1:27" s="316" customFormat="1" x14ac:dyDescent="0.2">
      <c r="A49" s="172">
        <v>893683</v>
      </c>
      <c r="B49" s="172" t="s">
        <v>120</v>
      </c>
      <c r="C49" s="172" t="s">
        <v>358</v>
      </c>
      <c r="D49" s="172" t="s">
        <v>192</v>
      </c>
      <c r="E49" s="172" t="s">
        <v>217</v>
      </c>
      <c r="F49" s="172" t="s">
        <v>76</v>
      </c>
      <c r="G49" s="221">
        <v>315</v>
      </c>
      <c r="H49" s="221" t="s">
        <v>229</v>
      </c>
      <c r="I49" s="220" t="s">
        <v>4</v>
      </c>
      <c r="J49" s="172" t="s">
        <v>279</v>
      </c>
      <c r="K49" s="172" t="s">
        <v>236</v>
      </c>
      <c r="L49" s="307">
        <v>11626</v>
      </c>
      <c r="M49" s="307"/>
      <c r="N49" s="307">
        <f t="shared" si="11"/>
        <v>11626</v>
      </c>
      <c r="O49" s="308"/>
      <c r="P49" s="309"/>
      <c r="Q49" s="310" t="str">
        <f t="shared" si="6"/>
        <v>-</v>
      </c>
      <c r="R49" s="311"/>
      <c r="S49" s="312" t="str">
        <f t="shared" si="7"/>
        <v/>
      </c>
      <c r="T49" s="311"/>
      <c r="U49" s="313" t="str">
        <f t="shared" si="8"/>
        <v/>
      </c>
      <c r="V49" s="311"/>
      <c r="W49" s="314"/>
      <c r="X49" s="315"/>
      <c r="Y49" s="312" t="str">
        <f t="shared" si="9"/>
        <v/>
      </c>
      <c r="AA49" s="317" t="str">
        <f t="shared" si="10"/>
        <v/>
      </c>
    </row>
    <row r="50" spans="1:27" s="316" customFormat="1" x14ac:dyDescent="0.2">
      <c r="A50" s="323">
        <v>894287</v>
      </c>
      <c r="B50" s="323" t="s">
        <v>319</v>
      </c>
      <c r="C50" s="323" t="s">
        <v>358</v>
      </c>
      <c r="D50" s="323" t="s">
        <v>192</v>
      </c>
      <c r="E50" s="323" t="s">
        <v>217</v>
      </c>
      <c r="F50" s="323" t="s">
        <v>76</v>
      </c>
      <c r="G50" s="324">
        <v>315</v>
      </c>
      <c r="H50" s="324" t="s">
        <v>229</v>
      </c>
      <c r="I50" s="325" t="s">
        <v>4</v>
      </c>
      <c r="J50" s="323" t="s">
        <v>279</v>
      </c>
      <c r="K50" s="323" t="s">
        <v>241</v>
      </c>
      <c r="L50" s="307">
        <v>9946</v>
      </c>
      <c r="M50" s="307"/>
      <c r="N50" s="307">
        <f t="shared" si="11"/>
        <v>9946</v>
      </c>
      <c r="O50" s="308"/>
      <c r="P50" s="309"/>
      <c r="Q50" s="310" t="str">
        <f t="shared" si="6"/>
        <v>-</v>
      </c>
      <c r="R50" s="311"/>
      <c r="S50" s="312" t="str">
        <f t="shared" si="7"/>
        <v/>
      </c>
      <c r="T50" s="311"/>
      <c r="U50" s="313" t="str">
        <f t="shared" si="8"/>
        <v/>
      </c>
      <c r="V50" s="311"/>
      <c r="W50" s="314"/>
      <c r="X50" s="315"/>
      <c r="Y50" s="312" t="str">
        <f t="shared" si="9"/>
        <v/>
      </c>
      <c r="AA50" s="317" t="str">
        <f t="shared" si="10"/>
        <v/>
      </c>
    </row>
    <row r="51" spans="1:27" s="316" customFormat="1" x14ac:dyDescent="0.2">
      <c r="A51" s="172">
        <v>894577</v>
      </c>
      <c r="B51" s="172" t="s">
        <v>304</v>
      </c>
      <c r="C51" s="172" t="s">
        <v>358</v>
      </c>
      <c r="D51" s="172" t="s">
        <v>192</v>
      </c>
      <c r="E51" s="172" t="s">
        <v>216</v>
      </c>
      <c r="F51" s="172" t="s">
        <v>76</v>
      </c>
      <c r="G51" s="221">
        <v>315</v>
      </c>
      <c r="H51" s="221" t="s">
        <v>229</v>
      </c>
      <c r="I51" s="220" t="s">
        <v>4</v>
      </c>
      <c r="J51" s="172" t="s">
        <v>281</v>
      </c>
      <c r="K51" s="172" t="s">
        <v>236</v>
      </c>
      <c r="L51" s="307">
        <v>11978</v>
      </c>
      <c r="M51" s="307"/>
      <c r="N51" s="307">
        <f t="shared" si="11"/>
        <v>11978</v>
      </c>
      <c r="O51" s="308"/>
      <c r="P51" s="309"/>
      <c r="Q51" s="310" t="str">
        <f t="shared" si="6"/>
        <v>-</v>
      </c>
      <c r="R51" s="311"/>
      <c r="S51" s="312" t="str">
        <f t="shared" si="7"/>
        <v/>
      </c>
      <c r="T51" s="311"/>
      <c r="U51" s="313" t="str">
        <f t="shared" si="8"/>
        <v/>
      </c>
      <c r="V51" s="311"/>
      <c r="W51" s="314"/>
      <c r="X51" s="315"/>
      <c r="Y51" s="312" t="str">
        <f t="shared" si="9"/>
        <v/>
      </c>
      <c r="AA51" s="317" t="str">
        <f t="shared" si="10"/>
        <v/>
      </c>
    </row>
    <row r="52" spans="1:27" s="316" customFormat="1" x14ac:dyDescent="0.2">
      <c r="A52" s="323">
        <v>894580</v>
      </c>
      <c r="B52" s="323" t="s">
        <v>320</v>
      </c>
      <c r="C52" s="323" t="s">
        <v>358</v>
      </c>
      <c r="D52" s="323" t="s">
        <v>192</v>
      </c>
      <c r="E52" s="323" t="s">
        <v>216</v>
      </c>
      <c r="F52" s="323" t="s">
        <v>76</v>
      </c>
      <c r="G52" s="324">
        <v>315</v>
      </c>
      <c r="H52" s="324" t="s">
        <v>229</v>
      </c>
      <c r="I52" s="325" t="s">
        <v>4</v>
      </c>
      <c r="J52" s="323" t="s">
        <v>281</v>
      </c>
      <c r="K52" s="323" t="s">
        <v>241</v>
      </c>
      <c r="L52" s="307">
        <v>10190</v>
      </c>
      <c r="M52" s="307"/>
      <c r="N52" s="307">
        <f t="shared" si="11"/>
        <v>10190</v>
      </c>
      <c r="O52" s="308"/>
      <c r="P52" s="309"/>
      <c r="Q52" s="310" t="str">
        <f t="shared" si="6"/>
        <v>-</v>
      </c>
      <c r="R52" s="311"/>
      <c r="S52" s="312" t="str">
        <f t="shared" si="7"/>
        <v/>
      </c>
      <c r="T52" s="311"/>
      <c r="U52" s="313" t="str">
        <f t="shared" si="8"/>
        <v/>
      </c>
      <c r="V52" s="311"/>
      <c r="W52" s="314"/>
      <c r="X52" s="315"/>
      <c r="Y52" s="312" t="str">
        <f t="shared" si="9"/>
        <v/>
      </c>
      <c r="AA52" s="317" t="str">
        <f t="shared" si="10"/>
        <v/>
      </c>
    </row>
    <row r="53" spans="1:27" s="316" customFormat="1" x14ac:dyDescent="0.2">
      <c r="A53" s="172">
        <v>894541</v>
      </c>
      <c r="B53" s="172" t="s">
        <v>183</v>
      </c>
      <c r="C53" s="172" t="s">
        <v>358</v>
      </c>
      <c r="D53" s="172" t="s">
        <v>191</v>
      </c>
      <c r="E53" s="172" t="s">
        <v>216</v>
      </c>
      <c r="F53" s="172" t="s">
        <v>76</v>
      </c>
      <c r="G53" s="221">
        <v>315</v>
      </c>
      <c r="H53" s="221" t="s">
        <v>229</v>
      </c>
      <c r="I53" s="220" t="s">
        <v>4</v>
      </c>
      <c r="J53" s="172" t="s">
        <v>267</v>
      </c>
      <c r="K53" s="172" t="s">
        <v>236</v>
      </c>
      <c r="L53" s="307">
        <v>11057</v>
      </c>
      <c r="M53" s="307"/>
      <c r="N53" s="307">
        <f t="shared" si="11"/>
        <v>11057</v>
      </c>
      <c r="O53" s="308"/>
      <c r="P53" s="309"/>
      <c r="Q53" s="310" t="str">
        <f t="shared" si="6"/>
        <v>-</v>
      </c>
      <c r="R53" s="311"/>
      <c r="S53" s="312" t="str">
        <f t="shared" si="7"/>
        <v/>
      </c>
      <c r="T53" s="311"/>
      <c r="U53" s="313" t="str">
        <f t="shared" si="8"/>
        <v/>
      </c>
      <c r="V53" s="311"/>
      <c r="W53" s="314"/>
      <c r="X53" s="315"/>
      <c r="Y53" s="312" t="str">
        <f t="shared" si="9"/>
        <v/>
      </c>
      <c r="AA53" s="317" t="str">
        <f t="shared" si="10"/>
        <v/>
      </c>
    </row>
    <row r="54" spans="1:27" s="316" customFormat="1" x14ac:dyDescent="0.2">
      <c r="A54" s="323">
        <v>894544</v>
      </c>
      <c r="B54" s="323" t="s">
        <v>321</v>
      </c>
      <c r="C54" s="323" t="s">
        <v>358</v>
      </c>
      <c r="D54" s="323" t="s">
        <v>191</v>
      </c>
      <c r="E54" s="323" t="s">
        <v>216</v>
      </c>
      <c r="F54" s="323" t="s">
        <v>76</v>
      </c>
      <c r="G54" s="324">
        <v>315</v>
      </c>
      <c r="H54" s="324" t="s">
        <v>229</v>
      </c>
      <c r="I54" s="325" t="s">
        <v>4</v>
      </c>
      <c r="J54" s="323" t="s">
        <v>267</v>
      </c>
      <c r="K54" s="323" t="s">
        <v>241</v>
      </c>
      <c r="L54" s="307">
        <v>9377</v>
      </c>
      <c r="M54" s="307"/>
      <c r="N54" s="307">
        <f t="shared" si="11"/>
        <v>9377</v>
      </c>
      <c r="O54" s="308"/>
      <c r="P54" s="309"/>
      <c r="Q54" s="310" t="str">
        <f t="shared" si="6"/>
        <v>-</v>
      </c>
      <c r="R54" s="311"/>
      <c r="S54" s="312" t="str">
        <f t="shared" si="7"/>
        <v/>
      </c>
      <c r="T54" s="311"/>
      <c r="U54" s="313" t="str">
        <f t="shared" si="8"/>
        <v/>
      </c>
      <c r="V54" s="311"/>
      <c r="W54" s="314"/>
      <c r="X54" s="315"/>
      <c r="Y54" s="312" t="str">
        <f t="shared" si="9"/>
        <v/>
      </c>
      <c r="AA54" s="317" t="str">
        <f t="shared" si="10"/>
        <v/>
      </c>
    </row>
    <row r="55" spans="1:27" s="316" customFormat="1" x14ac:dyDescent="0.2">
      <c r="A55" s="172">
        <v>894368</v>
      </c>
      <c r="B55" s="172" t="s">
        <v>124</v>
      </c>
      <c r="C55" s="172" t="s">
        <v>358</v>
      </c>
      <c r="D55" s="172" t="s">
        <v>192</v>
      </c>
      <c r="E55" s="172" t="s">
        <v>217</v>
      </c>
      <c r="F55" s="172" t="s">
        <v>76</v>
      </c>
      <c r="G55" s="221">
        <v>315</v>
      </c>
      <c r="H55" s="221" t="s">
        <v>78</v>
      </c>
      <c r="I55" s="220" t="s">
        <v>4</v>
      </c>
      <c r="J55" s="172" t="s">
        <v>280</v>
      </c>
      <c r="K55" s="172" t="s">
        <v>236</v>
      </c>
      <c r="L55" s="307">
        <v>12032</v>
      </c>
      <c r="M55" s="307"/>
      <c r="N55" s="307">
        <f t="shared" si="11"/>
        <v>12032</v>
      </c>
      <c r="O55" s="308"/>
      <c r="P55" s="309"/>
      <c r="Q55" s="310" t="str">
        <f t="shared" si="6"/>
        <v>-</v>
      </c>
      <c r="R55" s="311"/>
      <c r="S55" s="312" t="str">
        <f t="shared" si="7"/>
        <v/>
      </c>
      <c r="T55" s="311"/>
      <c r="U55" s="313" t="str">
        <f t="shared" si="8"/>
        <v/>
      </c>
      <c r="V55" s="311"/>
      <c r="W55" s="314"/>
      <c r="X55" s="315"/>
      <c r="Y55" s="312" t="str">
        <f t="shared" si="9"/>
        <v/>
      </c>
      <c r="AA55" s="317" t="str">
        <f t="shared" si="10"/>
        <v/>
      </c>
    </row>
    <row r="56" spans="1:27" s="316" customFormat="1" x14ac:dyDescent="0.2">
      <c r="A56" s="323">
        <v>894370</v>
      </c>
      <c r="B56" s="323" t="s">
        <v>669</v>
      </c>
      <c r="C56" s="323" t="s">
        <v>358</v>
      </c>
      <c r="D56" s="323" t="s">
        <v>192</v>
      </c>
      <c r="E56" s="323" t="s">
        <v>217</v>
      </c>
      <c r="F56" s="323" t="s">
        <v>76</v>
      </c>
      <c r="G56" s="324">
        <v>315</v>
      </c>
      <c r="H56" s="324" t="s">
        <v>78</v>
      </c>
      <c r="I56" s="325" t="s">
        <v>4</v>
      </c>
      <c r="J56" s="323" t="s">
        <v>280</v>
      </c>
      <c r="K56" s="323" t="s">
        <v>241</v>
      </c>
      <c r="L56" s="307">
        <v>10244</v>
      </c>
      <c r="M56" s="307"/>
      <c r="N56" s="307">
        <f t="shared" si="11"/>
        <v>10244</v>
      </c>
      <c r="O56" s="308"/>
      <c r="P56" s="309"/>
      <c r="Q56" s="310" t="str">
        <f t="shared" si="6"/>
        <v>-</v>
      </c>
      <c r="R56" s="311"/>
      <c r="S56" s="312" t="str">
        <f t="shared" si="7"/>
        <v/>
      </c>
      <c r="T56" s="311"/>
      <c r="U56" s="313" t="str">
        <f t="shared" si="8"/>
        <v/>
      </c>
      <c r="V56" s="311"/>
      <c r="W56" s="314"/>
      <c r="X56" s="315"/>
      <c r="Y56" s="312" t="str">
        <f t="shared" si="9"/>
        <v/>
      </c>
      <c r="AA56" s="317" t="str">
        <f t="shared" si="10"/>
        <v/>
      </c>
    </row>
    <row r="57" spans="1:27" s="316" customFormat="1" x14ac:dyDescent="0.2">
      <c r="A57" s="172">
        <v>893474</v>
      </c>
      <c r="B57" s="172" t="s">
        <v>123</v>
      </c>
      <c r="C57" s="172" t="s">
        <v>358</v>
      </c>
      <c r="D57" s="172" t="s">
        <v>192</v>
      </c>
      <c r="E57" s="172" t="s">
        <v>217</v>
      </c>
      <c r="F57" s="172" t="s">
        <v>76</v>
      </c>
      <c r="G57" s="221">
        <v>315</v>
      </c>
      <c r="H57" s="221" t="s">
        <v>78</v>
      </c>
      <c r="I57" s="220" t="s">
        <v>4</v>
      </c>
      <c r="J57" s="172" t="s">
        <v>279</v>
      </c>
      <c r="K57" s="172" t="s">
        <v>236</v>
      </c>
      <c r="L57" s="307">
        <v>11463</v>
      </c>
      <c r="M57" s="307"/>
      <c r="N57" s="307">
        <f t="shared" si="11"/>
        <v>11463</v>
      </c>
      <c r="O57" s="308"/>
      <c r="P57" s="309"/>
      <c r="Q57" s="310" t="str">
        <f t="shared" si="6"/>
        <v>-</v>
      </c>
      <c r="R57" s="311"/>
      <c r="S57" s="312" t="str">
        <f t="shared" si="7"/>
        <v/>
      </c>
      <c r="T57" s="311"/>
      <c r="U57" s="313" t="str">
        <f t="shared" si="8"/>
        <v/>
      </c>
      <c r="V57" s="311"/>
      <c r="W57" s="314"/>
      <c r="X57" s="315"/>
      <c r="Y57" s="312" t="str">
        <f t="shared" si="9"/>
        <v/>
      </c>
      <c r="AA57" s="317" t="str">
        <f t="shared" si="10"/>
        <v/>
      </c>
    </row>
    <row r="58" spans="1:27" s="316" customFormat="1" x14ac:dyDescent="0.2">
      <c r="A58" s="323">
        <v>894234</v>
      </c>
      <c r="B58" s="323" t="s">
        <v>322</v>
      </c>
      <c r="C58" s="323" t="s">
        <v>358</v>
      </c>
      <c r="D58" s="323" t="s">
        <v>192</v>
      </c>
      <c r="E58" s="323" t="s">
        <v>217</v>
      </c>
      <c r="F58" s="323" t="s">
        <v>76</v>
      </c>
      <c r="G58" s="324">
        <v>315</v>
      </c>
      <c r="H58" s="324" t="s">
        <v>78</v>
      </c>
      <c r="I58" s="325" t="s">
        <v>4</v>
      </c>
      <c r="J58" s="323" t="s">
        <v>279</v>
      </c>
      <c r="K58" s="323" t="s">
        <v>241</v>
      </c>
      <c r="L58" s="307">
        <v>9675</v>
      </c>
      <c r="M58" s="307"/>
      <c r="N58" s="307">
        <f t="shared" si="11"/>
        <v>9675</v>
      </c>
      <c r="O58" s="308"/>
      <c r="P58" s="309"/>
      <c r="Q58" s="310" t="str">
        <f t="shared" si="6"/>
        <v>-</v>
      </c>
      <c r="R58" s="311"/>
      <c r="S58" s="312" t="str">
        <f t="shared" si="7"/>
        <v/>
      </c>
      <c r="T58" s="311"/>
      <c r="U58" s="313" t="str">
        <f t="shared" si="8"/>
        <v/>
      </c>
      <c r="V58" s="311"/>
      <c r="W58" s="314"/>
      <c r="X58" s="315"/>
      <c r="Y58" s="312" t="str">
        <f t="shared" si="9"/>
        <v/>
      </c>
      <c r="AA58" s="317" t="str">
        <f t="shared" si="10"/>
        <v/>
      </c>
    </row>
    <row r="59" spans="1:27" s="316" customFormat="1" x14ac:dyDescent="0.2">
      <c r="A59" s="172">
        <v>894348</v>
      </c>
      <c r="B59" s="172" t="s">
        <v>122</v>
      </c>
      <c r="C59" s="172" t="s">
        <v>358</v>
      </c>
      <c r="D59" s="172" t="s">
        <v>192</v>
      </c>
      <c r="E59" s="172" t="s">
        <v>216</v>
      </c>
      <c r="F59" s="172" t="s">
        <v>76</v>
      </c>
      <c r="G59" s="221">
        <v>315</v>
      </c>
      <c r="H59" s="221" t="s">
        <v>78</v>
      </c>
      <c r="I59" s="220" t="s">
        <v>4</v>
      </c>
      <c r="J59" s="172" t="s">
        <v>281</v>
      </c>
      <c r="K59" s="172" t="s">
        <v>236</v>
      </c>
      <c r="L59" s="307">
        <v>12032</v>
      </c>
      <c r="M59" s="307"/>
      <c r="N59" s="307">
        <f t="shared" si="11"/>
        <v>12032</v>
      </c>
      <c r="O59" s="308"/>
      <c r="P59" s="309"/>
      <c r="Q59" s="310" t="str">
        <f t="shared" si="6"/>
        <v>-</v>
      </c>
      <c r="R59" s="311"/>
      <c r="S59" s="312" t="str">
        <f t="shared" si="7"/>
        <v/>
      </c>
      <c r="T59" s="311"/>
      <c r="U59" s="313" t="str">
        <f t="shared" si="8"/>
        <v/>
      </c>
      <c r="V59" s="311"/>
      <c r="W59" s="314"/>
      <c r="X59" s="315"/>
      <c r="Y59" s="312" t="str">
        <f t="shared" si="9"/>
        <v/>
      </c>
      <c r="AA59" s="317" t="str">
        <f t="shared" si="10"/>
        <v/>
      </c>
    </row>
    <row r="60" spans="1:27" s="316" customFormat="1" x14ac:dyDescent="0.2">
      <c r="A60" s="323">
        <v>894351</v>
      </c>
      <c r="B60" s="323" t="s">
        <v>323</v>
      </c>
      <c r="C60" s="323" t="s">
        <v>358</v>
      </c>
      <c r="D60" s="323" t="s">
        <v>192</v>
      </c>
      <c r="E60" s="323" t="s">
        <v>216</v>
      </c>
      <c r="F60" s="323" t="s">
        <v>76</v>
      </c>
      <c r="G60" s="324">
        <v>315</v>
      </c>
      <c r="H60" s="324" t="s">
        <v>78</v>
      </c>
      <c r="I60" s="325" t="s">
        <v>4</v>
      </c>
      <c r="J60" s="323" t="s">
        <v>281</v>
      </c>
      <c r="K60" s="323" t="s">
        <v>241</v>
      </c>
      <c r="L60" s="307">
        <v>10244</v>
      </c>
      <c r="M60" s="307"/>
      <c r="N60" s="307">
        <f t="shared" si="11"/>
        <v>10244</v>
      </c>
      <c r="O60" s="308"/>
      <c r="P60" s="309"/>
      <c r="Q60" s="310" t="str">
        <f t="shared" si="6"/>
        <v>-</v>
      </c>
      <c r="R60" s="311"/>
      <c r="S60" s="312" t="str">
        <f t="shared" si="7"/>
        <v/>
      </c>
      <c r="T60" s="311"/>
      <c r="U60" s="313" t="str">
        <f t="shared" si="8"/>
        <v/>
      </c>
      <c r="V60" s="311"/>
      <c r="W60" s="314"/>
      <c r="X60" s="315"/>
      <c r="Y60" s="312" t="str">
        <f t="shared" si="9"/>
        <v/>
      </c>
      <c r="AA60" s="317" t="str">
        <f t="shared" si="10"/>
        <v/>
      </c>
    </row>
    <row r="61" spans="1:27" s="316" customFormat="1" x14ac:dyDescent="0.2">
      <c r="A61" s="323">
        <v>894235</v>
      </c>
      <c r="B61" s="323" t="s">
        <v>670</v>
      </c>
      <c r="C61" s="323" t="s">
        <v>358</v>
      </c>
      <c r="D61" s="323" t="s">
        <v>192</v>
      </c>
      <c r="E61" s="323" t="s">
        <v>216</v>
      </c>
      <c r="F61" s="323" t="s">
        <v>76</v>
      </c>
      <c r="G61" s="324">
        <v>315</v>
      </c>
      <c r="H61" s="324" t="s">
        <v>78</v>
      </c>
      <c r="I61" s="325" t="s">
        <v>4</v>
      </c>
      <c r="J61" s="323" t="s">
        <v>282</v>
      </c>
      <c r="K61" s="323" t="s">
        <v>241</v>
      </c>
      <c r="L61" s="307">
        <v>9675</v>
      </c>
      <c r="M61" s="307"/>
      <c r="N61" s="307">
        <f t="shared" si="11"/>
        <v>9675</v>
      </c>
      <c r="O61" s="308"/>
      <c r="P61" s="309"/>
      <c r="Q61" s="310" t="str">
        <f t="shared" si="6"/>
        <v>-</v>
      </c>
      <c r="R61" s="311"/>
      <c r="S61" s="312" t="str">
        <f t="shared" si="7"/>
        <v/>
      </c>
      <c r="T61" s="311"/>
      <c r="U61" s="313" t="str">
        <f t="shared" si="8"/>
        <v/>
      </c>
      <c r="V61" s="311"/>
      <c r="W61" s="314"/>
      <c r="X61" s="315"/>
      <c r="Y61" s="312" t="str">
        <f t="shared" si="9"/>
        <v/>
      </c>
      <c r="AA61" s="317" t="str">
        <f t="shared" si="10"/>
        <v/>
      </c>
    </row>
    <row r="62" spans="1:27" s="316" customFormat="1" x14ac:dyDescent="0.2">
      <c r="A62" s="172">
        <v>894567</v>
      </c>
      <c r="B62" s="172" t="s">
        <v>184</v>
      </c>
      <c r="C62" s="172" t="s">
        <v>358</v>
      </c>
      <c r="D62" s="172" t="s">
        <v>191</v>
      </c>
      <c r="E62" s="172" t="s">
        <v>216</v>
      </c>
      <c r="F62" s="172" t="s">
        <v>76</v>
      </c>
      <c r="G62" s="221">
        <v>315</v>
      </c>
      <c r="H62" s="221" t="s">
        <v>78</v>
      </c>
      <c r="I62" s="220" t="s">
        <v>4</v>
      </c>
      <c r="J62" s="172" t="s">
        <v>267</v>
      </c>
      <c r="K62" s="172" t="s">
        <v>236</v>
      </c>
      <c r="L62" s="307">
        <v>11084</v>
      </c>
      <c r="M62" s="307"/>
      <c r="N62" s="307">
        <f t="shared" si="11"/>
        <v>11084</v>
      </c>
      <c r="O62" s="308"/>
      <c r="P62" s="309"/>
      <c r="Q62" s="310" t="str">
        <f t="shared" si="6"/>
        <v>-</v>
      </c>
      <c r="R62" s="311"/>
      <c r="S62" s="312" t="str">
        <f t="shared" si="7"/>
        <v/>
      </c>
      <c r="T62" s="311"/>
      <c r="U62" s="313" t="str">
        <f t="shared" si="8"/>
        <v/>
      </c>
      <c r="V62" s="311"/>
      <c r="W62" s="314"/>
      <c r="X62" s="315"/>
      <c r="Y62" s="312" t="str">
        <f t="shared" si="9"/>
        <v/>
      </c>
      <c r="AA62" s="317" t="str">
        <f t="shared" si="10"/>
        <v/>
      </c>
    </row>
    <row r="63" spans="1:27" s="316" customFormat="1" x14ac:dyDescent="0.2">
      <c r="A63" s="323">
        <v>894570</v>
      </c>
      <c r="B63" s="323" t="s">
        <v>324</v>
      </c>
      <c r="C63" s="323" t="s">
        <v>358</v>
      </c>
      <c r="D63" s="323" t="s">
        <v>191</v>
      </c>
      <c r="E63" s="323" t="s">
        <v>216</v>
      </c>
      <c r="F63" s="323" t="s">
        <v>76</v>
      </c>
      <c r="G63" s="324">
        <v>315</v>
      </c>
      <c r="H63" s="324" t="s">
        <v>78</v>
      </c>
      <c r="I63" s="325" t="s">
        <v>4</v>
      </c>
      <c r="J63" s="323" t="s">
        <v>267</v>
      </c>
      <c r="K63" s="323" t="s">
        <v>241</v>
      </c>
      <c r="L63" s="307">
        <v>9350</v>
      </c>
      <c r="M63" s="307"/>
      <c r="N63" s="307">
        <f t="shared" si="11"/>
        <v>9350</v>
      </c>
      <c r="O63" s="308"/>
      <c r="P63" s="309"/>
      <c r="Q63" s="310" t="str">
        <f t="shared" si="6"/>
        <v>-</v>
      </c>
      <c r="R63" s="311"/>
      <c r="S63" s="312" t="str">
        <f t="shared" si="7"/>
        <v/>
      </c>
      <c r="T63" s="311"/>
      <c r="U63" s="313" t="str">
        <f t="shared" si="8"/>
        <v/>
      </c>
      <c r="V63" s="311"/>
      <c r="W63" s="314"/>
      <c r="X63" s="315"/>
      <c r="Y63" s="312" t="str">
        <f t="shared" si="9"/>
        <v/>
      </c>
      <c r="AA63" s="317" t="str">
        <f t="shared" si="10"/>
        <v/>
      </c>
    </row>
    <row r="64" spans="1:27" s="316" customFormat="1" x14ac:dyDescent="0.2">
      <c r="A64" s="323">
        <v>894731</v>
      </c>
      <c r="B64" s="323" t="s">
        <v>325</v>
      </c>
      <c r="C64" s="323" t="s">
        <v>358</v>
      </c>
      <c r="D64" s="323" t="s">
        <v>192</v>
      </c>
      <c r="E64" s="323" t="s">
        <v>218</v>
      </c>
      <c r="F64" s="323" t="s">
        <v>76</v>
      </c>
      <c r="G64" s="324">
        <v>315</v>
      </c>
      <c r="H64" s="324" t="s">
        <v>78</v>
      </c>
      <c r="I64" s="325" t="s">
        <v>4</v>
      </c>
      <c r="J64" s="323" t="s">
        <v>306</v>
      </c>
      <c r="K64" s="323" t="s">
        <v>241</v>
      </c>
      <c r="L64" s="307">
        <v>10759</v>
      </c>
      <c r="M64" s="307"/>
      <c r="N64" s="307">
        <f t="shared" si="11"/>
        <v>10759</v>
      </c>
      <c r="O64" s="308"/>
      <c r="P64" s="309"/>
      <c r="Q64" s="310" t="str">
        <f t="shared" si="6"/>
        <v>-</v>
      </c>
      <c r="R64" s="311"/>
      <c r="S64" s="312" t="str">
        <f t="shared" si="7"/>
        <v/>
      </c>
      <c r="T64" s="311"/>
      <c r="U64" s="313" t="str">
        <f t="shared" si="8"/>
        <v/>
      </c>
      <c r="V64" s="311"/>
      <c r="W64" s="314"/>
      <c r="X64" s="315"/>
      <c r="Y64" s="312" t="str">
        <f t="shared" si="9"/>
        <v/>
      </c>
      <c r="AA64" s="317" t="str">
        <f t="shared" si="10"/>
        <v/>
      </c>
    </row>
    <row r="65" spans="1:27" s="316" customFormat="1" x14ac:dyDescent="0.2">
      <c r="A65" s="172">
        <v>893945</v>
      </c>
      <c r="B65" s="172" t="s">
        <v>121</v>
      </c>
      <c r="C65" s="172" t="s">
        <v>358</v>
      </c>
      <c r="D65" s="172" t="s">
        <v>192</v>
      </c>
      <c r="E65" s="172" t="s">
        <v>216</v>
      </c>
      <c r="F65" s="172" t="s">
        <v>75</v>
      </c>
      <c r="G65" s="221">
        <v>315</v>
      </c>
      <c r="H65" s="221" t="s">
        <v>78</v>
      </c>
      <c r="I65" s="220" t="s">
        <v>4</v>
      </c>
      <c r="J65" s="172" t="s">
        <v>283</v>
      </c>
      <c r="K65" s="172" t="s">
        <v>236</v>
      </c>
      <c r="L65" s="307">
        <v>10786</v>
      </c>
      <c r="M65" s="307"/>
      <c r="N65" s="307">
        <f t="shared" si="11"/>
        <v>10786</v>
      </c>
      <c r="O65" s="308"/>
      <c r="P65" s="309"/>
      <c r="Q65" s="310" t="str">
        <f t="shared" si="6"/>
        <v>-</v>
      </c>
      <c r="R65" s="311"/>
      <c r="S65" s="312" t="str">
        <f t="shared" si="7"/>
        <v/>
      </c>
      <c r="T65" s="311"/>
      <c r="U65" s="313" t="str">
        <f t="shared" si="8"/>
        <v/>
      </c>
      <c r="V65" s="311"/>
      <c r="W65" s="314"/>
      <c r="X65" s="315"/>
      <c r="Y65" s="312" t="str">
        <f t="shared" si="9"/>
        <v/>
      </c>
      <c r="AA65" s="317" t="str">
        <f t="shared" si="10"/>
        <v/>
      </c>
    </row>
    <row r="66" spans="1:27" s="316" customFormat="1" x14ac:dyDescent="0.2">
      <c r="A66" s="172">
        <v>894364</v>
      </c>
      <c r="B66" s="172" t="s">
        <v>128</v>
      </c>
      <c r="C66" s="172" t="s">
        <v>358</v>
      </c>
      <c r="D66" s="172" t="s">
        <v>192</v>
      </c>
      <c r="E66" s="172" t="s">
        <v>217</v>
      </c>
      <c r="F66" s="172" t="s">
        <v>76</v>
      </c>
      <c r="G66" s="221">
        <v>315</v>
      </c>
      <c r="H66" s="221" t="s">
        <v>230</v>
      </c>
      <c r="I66" s="220" t="s">
        <v>4</v>
      </c>
      <c r="J66" s="172" t="s">
        <v>280</v>
      </c>
      <c r="K66" s="172" t="s">
        <v>236</v>
      </c>
      <c r="L66" s="307">
        <v>12466</v>
      </c>
      <c r="M66" s="307"/>
      <c r="N66" s="307">
        <f t="shared" si="11"/>
        <v>12466</v>
      </c>
      <c r="O66" s="308"/>
      <c r="P66" s="309"/>
      <c r="Q66" s="310" t="str">
        <f t="shared" si="6"/>
        <v>-</v>
      </c>
      <c r="R66" s="311"/>
      <c r="S66" s="312" t="str">
        <f t="shared" si="7"/>
        <v/>
      </c>
      <c r="T66" s="311"/>
      <c r="U66" s="313" t="str">
        <f t="shared" si="8"/>
        <v/>
      </c>
      <c r="V66" s="311"/>
      <c r="W66" s="314"/>
      <c r="X66" s="315"/>
      <c r="Y66" s="312" t="str">
        <f t="shared" si="9"/>
        <v/>
      </c>
      <c r="AA66" s="317" t="str">
        <f t="shared" si="10"/>
        <v/>
      </c>
    </row>
    <row r="67" spans="1:27" s="316" customFormat="1" x14ac:dyDescent="0.2">
      <c r="A67" s="323">
        <v>894366</v>
      </c>
      <c r="B67" s="323" t="s">
        <v>671</v>
      </c>
      <c r="C67" s="323" t="s">
        <v>358</v>
      </c>
      <c r="D67" s="323" t="s">
        <v>192</v>
      </c>
      <c r="E67" s="323" t="s">
        <v>217</v>
      </c>
      <c r="F67" s="323" t="s">
        <v>76</v>
      </c>
      <c r="G67" s="324">
        <v>315</v>
      </c>
      <c r="H67" s="324" t="s">
        <v>230</v>
      </c>
      <c r="I67" s="325" t="s">
        <v>4</v>
      </c>
      <c r="J67" s="323" t="s">
        <v>280</v>
      </c>
      <c r="K67" s="323" t="s">
        <v>241</v>
      </c>
      <c r="L67" s="307">
        <v>9837</v>
      </c>
      <c r="M67" s="307"/>
      <c r="N67" s="307">
        <f t="shared" si="11"/>
        <v>9837</v>
      </c>
      <c r="O67" s="308"/>
      <c r="P67" s="309"/>
      <c r="Q67" s="310" t="str">
        <f t="shared" si="6"/>
        <v>-</v>
      </c>
      <c r="R67" s="311"/>
      <c r="S67" s="312" t="str">
        <f t="shared" si="7"/>
        <v/>
      </c>
      <c r="T67" s="311"/>
      <c r="U67" s="313" t="str">
        <f t="shared" si="8"/>
        <v/>
      </c>
      <c r="V67" s="311"/>
      <c r="W67" s="314"/>
      <c r="X67" s="315"/>
      <c r="Y67" s="312" t="str">
        <f t="shared" si="9"/>
        <v/>
      </c>
      <c r="AA67" s="317" t="str">
        <f t="shared" si="10"/>
        <v/>
      </c>
    </row>
    <row r="68" spans="1:27" s="316" customFormat="1" x14ac:dyDescent="0.2">
      <c r="A68" s="172">
        <v>893471</v>
      </c>
      <c r="B68" s="172" t="s">
        <v>127</v>
      </c>
      <c r="C68" s="172" t="s">
        <v>358</v>
      </c>
      <c r="D68" s="172" t="s">
        <v>192</v>
      </c>
      <c r="E68" s="172" t="s">
        <v>217</v>
      </c>
      <c r="F68" s="172" t="s">
        <v>76</v>
      </c>
      <c r="G68" s="221">
        <v>315</v>
      </c>
      <c r="H68" s="221" t="s">
        <v>230</v>
      </c>
      <c r="I68" s="220" t="s">
        <v>4</v>
      </c>
      <c r="J68" s="172" t="s">
        <v>279</v>
      </c>
      <c r="K68" s="172" t="s">
        <v>236</v>
      </c>
      <c r="L68" s="307">
        <v>11978</v>
      </c>
      <c r="M68" s="307"/>
      <c r="N68" s="307">
        <f t="shared" si="11"/>
        <v>11978</v>
      </c>
      <c r="O68" s="308"/>
      <c r="P68" s="309"/>
      <c r="Q68" s="310" t="str">
        <f t="shared" si="6"/>
        <v>-</v>
      </c>
      <c r="R68" s="311"/>
      <c r="S68" s="312" t="str">
        <f t="shared" si="7"/>
        <v/>
      </c>
      <c r="T68" s="311"/>
      <c r="U68" s="313" t="str">
        <f t="shared" si="8"/>
        <v/>
      </c>
      <c r="V68" s="311"/>
      <c r="W68" s="314"/>
      <c r="X68" s="315"/>
      <c r="Y68" s="312" t="str">
        <f t="shared" si="9"/>
        <v/>
      </c>
      <c r="AA68" s="317" t="str">
        <f t="shared" si="10"/>
        <v/>
      </c>
    </row>
    <row r="69" spans="1:27" s="316" customFormat="1" x14ac:dyDescent="0.2">
      <c r="A69" s="323">
        <v>894169</v>
      </c>
      <c r="B69" s="323" t="s">
        <v>672</v>
      </c>
      <c r="C69" s="323" t="s">
        <v>358</v>
      </c>
      <c r="D69" s="323" t="s">
        <v>192</v>
      </c>
      <c r="E69" s="323" t="s">
        <v>217</v>
      </c>
      <c r="F69" s="323" t="s">
        <v>76</v>
      </c>
      <c r="G69" s="324">
        <v>315</v>
      </c>
      <c r="H69" s="324" t="s">
        <v>230</v>
      </c>
      <c r="I69" s="325" t="s">
        <v>4</v>
      </c>
      <c r="J69" s="323" t="s">
        <v>279</v>
      </c>
      <c r="K69" s="323" t="s">
        <v>241</v>
      </c>
      <c r="L69" s="307">
        <v>9404</v>
      </c>
      <c r="M69" s="307"/>
      <c r="N69" s="307">
        <f t="shared" si="11"/>
        <v>9404</v>
      </c>
      <c r="O69" s="308"/>
      <c r="P69" s="309"/>
      <c r="Q69" s="310" t="str">
        <f t="shared" si="6"/>
        <v>-</v>
      </c>
      <c r="R69" s="311"/>
      <c r="S69" s="312" t="str">
        <f t="shared" si="7"/>
        <v/>
      </c>
      <c r="T69" s="311"/>
      <c r="U69" s="313" t="str">
        <f t="shared" si="8"/>
        <v/>
      </c>
      <c r="V69" s="311"/>
      <c r="W69" s="314"/>
      <c r="X69" s="315"/>
      <c r="Y69" s="312" t="str">
        <f t="shared" si="9"/>
        <v/>
      </c>
      <c r="AA69" s="317" t="str">
        <f t="shared" si="10"/>
        <v/>
      </c>
    </row>
    <row r="70" spans="1:27" s="316" customFormat="1" x14ac:dyDescent="0.2">
      <c r="A70" s="172">
        <v>893881</v>
      </c>
      <c r="B70" s="172" t="s">
        <v>130</v>
      </c>
      <c r="C70" s="172" t="s">
        <v>358</v>
      </c>
      <c r="D70" s="172" t="s">
        <v>192</v>
      </c>
      <c r="E70" s="172" t="s">
        <v>220</v>
      </c>
      <c r="F70" s="172" t="s">
        <v>76</v>
      </c>
      <c r="G70" s="221">
        <v>315</v>
      </c>
      <c r="H70" s="221" t="s">
        <v>230</v>
      </c>
      <c r="I70" s="220" t="s">
        <v>4</v>
      </c>
      <c r="J70" s="172" t="s">
        <v>277</v>
      </c>
      <c r="K70" s="172" t="s">
        <v>236</v>
      </c>
      <c r="L70" s="307">
        <v>12818</v>
      </c>
      <c r="M70" s="307"/>
      <c r="N70" s="307">
        <f t="shared" si="11"/>
        <v>12818</v>
      </c>
      <c r="O70" s="308"/>
      <c r="P70" s="309"/>
      <c r="Q70" s="310" t="str">
        <f t="shared" si="6"/>
        <v>-</v>
      </c>
      <c r="R70" s="311"/>
      <c r="S70" s="312" t="str">
        <f t="shared" si="7"/>
        <v/>
      </c>
      <c r="T70" s="311"/>
      <c r="U70" s="313" t="str">
        <f t="shared" si="8"/>
        <v/>
      </c>
      <c r="V70" s="311"/>
      <c r="W70" s="314"/>
      <c r="X70" s="315"/>
      <c r="Y70" s="312" t="str">
        <f t="shared" si="9"/>
        <v/>
      </c>
      <c r="AA70" s="317" t="str">
        <f t="shared" si="10"/>
        <v/>
      </c>
    </row>
    <row r="71" spans="1:27" s="316" customFormat="1" x14ac:dyDescent="0.2">
      <c r="A71" s="172">
        <v>894007</v>
      </c>
      <c r="B71" s="172" t="s">
        <v>131</v>
      </c>
      <c r="C71" s="172" t="s">
        <v>358</v>
      </c>
      <c r="D71" s="172" t="s">
        <v>192</v>
      </c>
      <c r="E71" s="172" t="s">
        <v>220</v>
      </c>
      <c r="F71" s="172" t="s">
        <v>76</v>
      </c>
      <c r="G71" s="221">
        <v>315</v>
      </c>
      <c r="H71" s="221" t="s">
        <v>230</v>
      </c>
      <c r="I71" s="220" t="s">
        <v>4</v>
      </c>
      <c r="J71" s="172" t="s">
        <v>277</v>
      </c>
      <c r="K71" s="172" t="s">
        <v>236</v>
      </c>
      <c r="L71" s="307">
        <v>13550</v>
      </c>
      <c r="M71" s="307"/>
      <c r="N71" s="307">
        <f t="shared" si="11"/>
        <v>13550</v>
      </c>
      <c r="O71" s="308"/>
      <c r="P71" s="309"/>
      <c r="Q71" s="310" t="str">
        <f t="shared" si="6"/>
        <v>-</v>
      </c>
      <c r="R71" s="311"/>
      <c r="S71" s="312" t="str">
        <f t="shared" si="7"/>
        <v/>
      </c>
      <c r="T71" s="311"/>
      <c r="U71" s="313" t="str">
        <f t="shared" si="8"/>
        <v/>
      </c>
      <c r="V71" s="311"/>
      <c r="W71" s="314"/>
      <c r="X71" s="315"/>
      <c r="Y71" s="312" t="str">
        <f t="shared" si="9"/>
        <v/>
      </c>
      <c r="AA71" s="317" t="str">
        <f t="shared" si="10"/>
        <v/>
      </c>
    </row>
    <row r="72" spans="1:27" s="316" customFormat="1" x14ac:dyDescent="0.2">
      <c r="A72" s="323">
        <v>894237</v>
      </c>
      <c r="B72" s="323" t="s">
        <v>326</v>
      </c>
      <c r="C72" s="323" t="s">
        <v>358</v>
      </c>
      <c r="D72" s="323" t="s">
        <v>192</v>
      </c>
      <c r="E72" s="323" t="s">
        <v>220</v>
      </c>
      <c r="F72" s="323" t="s">
        <v>76</v>
      </c>
      <c r="G72" s="324">
        <v>315</v>
      </c>
      <c r="H72" s="324" t="s">
        <v>230</v>
      </c>
      <c r="I72" s="325" t="s">
        <v>4</v>
      </c>
      <c r="J72" s="323" t="s">
        <v>277</v>
      </c>
      <c r="K72" s="323" t="s">
        <v>241</v>
      </c>
      <c r="L72" s="307">
        <v>10163</v>
      </c>
      <c r="M72" s="307"/>
      <c r="N72" s="307">
        <f t="shared" si="11"/>
        <v>10163</v>
      </c>
      <c r="O72" s="308"/>
      <c r="P72" s="309"/>
      <c r="Q72" s="310" t="str">
        <f t="shared" ref="Q72:Q102" si="12">IF(ISBLANK(Q$8),IF(ISBLANK(S$8),IF(ISBLANK(U$8),"-",N72+U$8),(N72*(1+S$8))),((L72)*(1-Q$8)))</f>
        <v>-</v>
      </c>
      <c r="R72" s="311"/>
      <c r="S72" s="312" t="str">
        <f t="shared" ref="S72:S102" si="13">IFERROR(Q72-N72,"")</f>
        <v/>
      </c>
      <c r="T72" s="311"/>
      <c r="U72" s="313" t="str">
        <f t="shared" ref="U72:U102" si="14">IFERROR(S72/Q72,"")</f>
        <v/>
      </c>
      <c r="V72" s="311"/>
      <c r="W72" s="314"/>
      <c r="X72" s="315"/>
      <c r="Y72" s="312" t="str">
        <f t="shared" ref="Y72:Y102" si="15">IFERROR(W72*S72,"")</f>
        <v/>
      </c>
      <c r="AA72" s="317" t="str">
        <f t="shared" ref="AA72:AA102" si="16">IFERROR(W72*Q72,"")</f>
        <v/>
      </c>
    </row>
    <row r="73" spans="1:27" s="316" customFormat="1" x14ac:dyDescent="0.2">
      <c r="A73" s="172">
        <v>894353</v>
      </c>
      <c r="B73" s="172" t="s">
        <v>126</v>
      </c>
      <c r="C73" s="172" t="s">
        <v>358</v>
      </c>
      <c r="D73" s="172" t="s">
        <v>192</v>
      </c>
      <c r="E73" s="172" t="s">
        <v>216</v>
      </c>
      <c r="F73" s="172" t="s">
        <v>76</v>
      </c>
      <c r="G73" s="221">
        <v>315</v>
      </c>
      <c r="H73" s="221" t="s">
        <v>230</v>
      </c>
      <c r="I73" s="220" t="s">
        <v>4</v>
      </c>
      <c r="J73" s="172" t="s">
        <v>281</v>
      </c>
      <c r="K73" s="172" t="s">
        <v>236</v>
      </c>
      <c r="L73" s="307">
        <v>12466</v>
      </c>
      <c r="M73" s="307"/>
      <c r="N73" s="307">
        <f t="shared" si="11"/>
        <v>12466</v>
      </c>
      <c r="O73" s="308"/>
      <c r="P73" s="309"/>
      <c r="Q73" s="310" t="str">
        <f t="shared" si="12"/>
        <v>-</v>
      </c>
      <c r="R73" s="311"/>
      <c r="S73" s="312" t="str">
        <f t="shared" si="13"/>
        <v/>
      </c>
      <c r="T73" s="311"/>
      <c r="U73" s="313" t="str">
        <f t="shared" si="14"/>
        <v/>
      </c>
      <c r="V73" s="311"/>
      <c r="W73" s="314"/>
      <c r="X73" s="315"/>
      <c r="Y73" s="312" t="str">
        <f t="shared" si="15"/>
        <v/>
      </c>
      <c r="AA73" s="317" t="str">
        <f t="shared" si="16"/>
        <v/>
      </c>
    </row>
    <row r="74" spans="1:27" s="316" customFormat="1" x14ac:dyDescent="0.2">
      <c r="A74" s="323">
        <v>894356</v>
      </c>
      <c r="B74" s="323" t="s">
        <v>327</v>
      </c>
      <c r="C74" s="323" t="s">
        <v>358</v>
      </c>
      <c r="D74" s="323" t="s">
        <v>192</v>
      </c>
      <c r="E74" s="323" t="s">
        <v>216</v>
      </c>
      <c r="F74" s="323" t="s">
        <v>76</v>
      </c>
      <c r="G74" s="324">
        <v>315</v>
      </c>
      <c r="H74" s="324" t="s">
        <v>230</v>
      </c>
      <c r="I74" s="325" t="s">
        <v>4</v>
      </c>
      <c r="J74" s="323" t="s">
        <v>281</v>
      </c>
      <c r="K74" s="323" t="s">
        <v>241</v>
      </c>
      <c r="L74" s="307">
        <v>9837</v>
      </c>
      <c r="M74" s="307"/>
      <c r="N74" s="307">
        <f t="shared" si="11"/>
        <v>9837</v>
      </c>
      <c r="O74" s="308"/>
      <c r="P74" s="309"/>
      <c r="Q74" s="310" t="str">
        <f t="shared" si="12"/>
        <v>-</v>
      </c>
      <c r="R74" s="311"/>
      <c r="S74" s="312" t="str">
        <f t="shared" si="13"/>
        <v/>
      </c>
      <c r="T74" s="311"/>
      <c r="U74" s="313" t="str">
        <f t="shared" si="14"/>
        <v/>
      </c>
      <c r="V74" s="311"/>
      <c r="W74" s="314"/>
      <c r="X74" s="315"/>
      <c r="Y74" s="312" t="str">
        <f t="shared" si="15"/>
        <v/>
      </c>
      <c r="AA74" s="317" t="str">
        <f t="shared" si="16"/>
        <v/>
      </c>
    </row>
    <row r="75" spans="1:27" s="316" customFormat="1" x14ac:dyDescent="0.2">
      <c r="A75" s="323">
        <v>894168</v>
      </c>
      <c r="B75" s="323" t="s">
        <v>673</v>
      </c>
      <c r="C75" s="323" t="s">
        <v>358</v>
      </c>
      <c r="D75" s="323" t="s">
        <v>192</v>
      </c>
      <c r="E75" s="323" t="s">
        <v>216</v>
      </c>
      <c r="F75" s="323" t="s">
        <v>76</v>
      </c>
      <c r="G75" s="324">
        <v>315</v>
      </c>
      <c r="H75" s="324" t="s">
        <v>230</v>
      </c>
      <c r="I75" s="325" t="s">
        <v>4</v>
      </c>
      <c r="J75" s="323" t="s">
        <v>282</v>
      </c>
      <c r="K75" s="323" t="s">
        <v>241</v>
      </c>
      <c r="L75" s="307">
        <v>9404</v>
      </c>
      <c r="M75" s="307"/>
      <c r="N75" s="307">
        <f t="shared" ref="N75:N105" si="17">L75*(1-$N$12)</f>
        <v>9404</v>
      </c>
      <c r="O75" s="308"/>
      <c r="P75" s="309"/>
      <c r="Q75" s="310" t="str">
        <f t="shared" si="12"/>
        <v>-</v>
      </c>
      <c r="R75" s="311"/>
      <c r="S75" s="312" t="str">
        <f t="shared" si="13"/>
        <v/>
      </c>
      <c r="T75" s="311"/>
      <c r="U75" s="313" t="str">
        <f t="shared" si="14"/>
        <v/>
      </c>
      <c r="V75" s="311"/>
      <c r="W75" s="314"/>
      <c r="X75" s="315"/>
      <c r="Y75" s="312" t="str">
        <f t="shared" si="15"/>
        <v/>
      </c>
      <c r="AA75" s="317" t="str">
        <f t="shared" si="16"/>
        <v/>
      </c>
    </row>
    <row r="76" spans="1:27" s="316" customFormat="1" x14ac:dyDescent="0.2">
      <c r="A76" s="172">
        <v>894562</v>
      </c>
      <c r="B76" s="172" t="s">
        <v>185</v>
      </c>
      <c r="C76" s="172" t="s">
        <v>358</v>
      </c>
      <c r="D76" s="172" t="s">
        <v>191</v>
      </c>
      <c r="E76" s="172" t="s">
        <v>216</v>
      </c>
      <c r="F76" s="172" t="s">
        <v>76</v>
      </c>
      <c r="G76" s="221">
        <v>315</v>
      </c>
      <c r="H76" s="221" t="s">
        <v>230</v>
      </c>
      <c r="I76" s="220" t="s">
        <v>4</v>
      </c>
      <c r="J76" s="172" t="s">
        <v>267</v>
      </c>
      <c r="K76" s="172" t="s">
        <v>236</v>
      </c>
      <c r="L76" s="307">
        <v>11463</v>
      </c>
      <c r="M76" s="307"/>
      <c r="N76" s="307">
        <f t="shared" si="17"/>
        <v>11463</v>
      </c>
      <c r="O76" s="308"/>
      <c r="P76" s="309"/>
      <c r="Q76" s="310" t="str">
        <f t="shared" si="12"/>
        <v>-</v>
      </c>
      <c r="R76" s="311"/>
      <c r="S76" s="312" t="str">
        <f t="shared" si="13"/>
        <v/>
      </c>
      <c r="T76" s="311"/>
      <c r="U76" s="313" t="str">
        <f t="shared" si="14"/>
        <v/>
      </c>
      <c r="V76" s="311"/>
      <c r="W76" s="314"/>
      <c r="X76" s="315"/>
      <c r="Y76" s="312" t="str">
        <f t="shared" si="15"/>
        <v/>
      </c>
      <c r="AA76" s="317" t="str">
        <f t="shared" si="16"/>
        <v/>
      </c>
    </row>
    <row r="77" spans="1:27" s="316" customFormat="1" x14ac:dyDescent="0.2">
      <c r="A77" s="323">
        <v>894565</v>
      </c>
      <c r="B77" s="323" t="s">
        <v>328</v>
      </c>
      <c r="C77" s="323" t="s">
        <v>358</v>
      </c>
      <c r="D77" s="323" t="s">
        <v>191</v>
      </c>
      <c r="E77" s="323" t="s">
        <v>216</v>
      </c>
      <c r="F77" s="323" t="s">
        <v>76</v>
      </c>
      <c r="G77" s="324">
        <v>315</v>
      </c>
      <c r="H77" s="324" t="s">
        <v>230</v>
      </c>
      <c r="I77" s="325" t="s">
        <v>4</v>
      </c>
      <c r="J77" s="323" t="s">
        <v>267</v>
      </c>
      <c r="K77" s="323" t="s">
        <v>241</v>
      </c>
      <c r="L77" s="307">
        <v>8889</v>
      </c>
      <c r="M77" s="307"/>
      <c r="N77" s="307">
        <f t="shared" si="17"/>
        <v>8889</v>
      </c>
      <c r="O77" s="308"/>
      <c r="P77" s="309"/>
      <c r="Q77" s="310" t="str">
        <f t="shared" si="12"/>
        <v>-</v>
      </c>
      <c r="R77" s="311"/>
      <c r="S77" s="312" t="str">
        <f t="shared" si="13"/>
        <v/>
      </c>
      <c r="T77" s="311"/>
      <c r="U77" s="313" t="str">
        <f t="shared" si="14"/>
        <v/>
      </c>
      <c r="V77" s="311"/>
      <c r="W77" s="314"/>
      <c r="X77" s="315"/>
      <c r="Y77" s="312" t="str">
        <f t="shared" si="15"/>
        <v/>
      </c>
      <c r="AA77" s="317" t="str">
        <f t="shared" si="16"/>
        <v/>
      </c>
    </row>
    <row r="78" spans="1:27" s="316" customFormat="1" x14ac:dyDescent="0.2">
      <c r="A78" s="172">
        <v>894627</v>
      </c>
      <c r="B78" s="172" t="s">
        <v>305</v>
      </c>
      <c r="C78" s="172" t="s">
        <v>358</v>
      </c>
      <c r="D78" s="172" t="s">
        <v>192</v>
      </c>
      <c r="E78" s="172" t="s">
        <v>218</v>
      </c>
      <c r="F78" s="172" t="s">
        <v>76</v>
      </c>
      <c r="G78" s="221">
        <v>315</v>
      </c>
      <c r="H78" s="221" t="s">
        <v>230</v>
      </c>
      <c r="I78" s="220" t="s">
        <v>4</v>
      </c>
      <c r="J78" s="172" t="s">
        <v>306</v>
      </c>
      <c r="K78" s="172" t="s">
        <v>236</v>
      </c>
      <c r="L78" s="307">
        <v>13089</v>
      </c>
      <c r="M78" s="307"/>
      <c r="N78" s="307">
        <f t="shared" si="17"/>
        <v>13089</v>
      </c>
      <c r="O78" s="308"/>
      <c r="P78" s="309"/>
      <c r="Q78" s="310" t="str">
        <f t="shared" si="12"/>
        <v>-</v>
      </c>
      <c r="R78" s="311"/>
      <c r="S78" s="312" t="str">
        <f t="shared" si="13"/>
        <v/>
      </c>
      <c r="T78" s="311"/>
      <c r="U78" s="313" t="str">
        <f t="shared" si="14"/>
        <v/>
      </c>
      <c r="V78" s="311"/>
      <c r="W78" s="314"/>
      <c r="X78" s="315"/>
      <c r="Y78" s="312" t="str">
        <f t="shared" si="15"/>
        <v/>
      </c>
      <c r="AA78" s="317" t="str">
        <f t="shared" si="16"/>
        <v/>
      </c>
    </row>
    <row r="79" spans="1:27" s="316" customFormat="1" x14ac:dyDescent="0.2">
      <c r="A79" s="323">
        <v>894630</v>
      </c>
      <c r="B79" s="323" t="s">
        <v>329</v>
      </c>
      <c r="C79" s="323" t="s">
        <v>358</v>
      </c>
      <c r="D79" s="323" t="s">
        <v>192</v>
      </c>
      <c r="E79" s="323" t="s">
        <v>218</v>
      </c>
      <c r="F79" s="323" t="s">
        <v>76</v>
      </c>
      <c r="G79" s="324">
        <v>315</v>
      </c>
      <c r="H79" s="324" t="s">
        <v>230</v>
      </c>
      <c r="I79" s="325" t="s">
        <v>4</v>
      </c>
      <c r="J79" s="323" t="s">
        <v>306</v>
      </c>
      <c r="K79" s="323" t="s">
        <v>241</v>
      </c>
      <c r="L79" s="307">
        <v>10325</v>
      </c>
      <c r="M79" s="307"/>
      <c r="N79" s="307">
        <f t="shared" si="17"/>
        <v>10325</v>
      </c>
      <c r="O79" s="308"/>
      <c r="P79" s="309"/>
      <c r="Q79" s="310" t="str">
        <f t="shared" si="12"/>
        <v>-</v>
      </c>
      <c r="R79" s="311"/>
      <c r="S79" s="312" t="str">
        <f t="shared" si="13"/>
        <v/>
      </c>
      <c r="T79" s="311"/>
      <c r="U79" s="313" t="str">
        <f t="shared" si="14"/>
        <v/>
      </c>
      <c r="V79" s="311"/>
      <c r="W79" s="314"/>
      <c r="X79" s="315"/>
      <c r="Y79" s="312" t="str">
        <f t="shared" si="15"/>
        <v/>
      </c>
      <c r="AA79" s="317" t="str">
        <f t="shared" si="16"/>
        <v/>
      </c>
    </row>
    <row r="80" spans="1:27" s="316" customFormat="1" x14ac:dyDescent="0.2">
      <c r="A80" s="172">
        <v>894067</v>
      </c>
      <c r="B80" s="172" t="s">
        <v>129</v>
      </c>
      <c r="C80" s="172" t="s">
        <v>358</v>
      </c>
      <c r="D80" s="172" t="s">
        <v>192</v>
      </c>
      <c r="E80" s="172" t="s">
        <v>220</v>
      </c>
      <c r="F80" s="172" t="s">
        <v>75</v>
      </c>
      <c r="G80" s="221">
        <v>315</v>
      </c>
      <c r="H80" s="221" t="s">
        <v>230</v>
      </c>
      <c r="I80" s="220" t="s">
        <v>4</v>
      </c>
      <c r="J80" s="172" t="s">
        <v>278</v>
      </c>
      <c r="K80" s="172" t="s">
        <v>236</v>
      </c>
      <c r="L80" s="307">
        <v>11789</v>
      </c>
      <c r="M80" s="307"/>
      <c r="N80" s="307">
        <f t="shared" si="17"/>
        <v>11789</v>
      </c>
      <c r="O80" s="308"/>
      <c r="P80" s="309"/>
      <c r="Q80" s="310" t="str">
        <f t="shared" si="12"/>
        <v>-</v>
      </c>
      <c r="R80" s="311"/>
      <c r="S80" s="312" t="str">
        <f t="shared" si="13"/>
        <v/>
      </c>
      <c r="T80" s="311"/>
      <c r="U80" s="313" t="str">
        <f t="shared" si="14"/>
        <v/>
      </c>
      <c r="V80" s="311"/>
      <c r="W80" s="314"/>
      <c r="X80" s="315"/>
      <c r="Y80" s="312" t="str">
        <f t="shared" si="15"/>
        <v/>
      </c>
      <c r="AA80" s="317" t="str">
        <f t="shared" si="16"/>
        <v/>
      </c>
    </row>
    <row r="81" spans="1:27" s="316" customFormat="1" x14ac:dyDescent="0.2">
      <c r="A81" s="172">
        <v>893941</v>
      </c>
      <c r="B81" s="172" t="s">
        <v>125</v>
      </c>
      <c r="C81" s="172" t="s">
        <v>358</v>
      </c>
      <c r="D81" s="172" t="s">
        <v>192</v>
      </c>
      <c r="E81" s="172" t="s">
        <v>216</v>
      </c>
      <c r="F81" s="172" t="s">
        <v>75</v>
      </c>
      <c r="G81" s="221">
        <v>315</v>
      </c>
      <c r="H81" s="221" t="s">
        <v>230</v>
      </c>
      <c r="I81" s="220" t="s">
        <v>4</v>
      </c>
      <c r="J81" s="172" t="s">
        <v>283</v>
      </c>
      <c r="K81" s="172" t="s">
        <v>236</v>
      </c>
      <c r="L81" s="307">
        <v>12060</v>
      </c>
      <c r="M81" s="307"/>
      <c r="N81" s="307">
        <f t="shared" si="17"/>
        <v>12060</v>
      </c>
      <c r="O81" s="308"/>
      <c r="P81" s="309"/>
      <c r="Q81" s="310" t="str">
        <f t="shared" si="12"/>
        <v>-</v>
      </c>
      <c r="R81" s="311"/>
      <c r="S81" s="312" t="str">
        <f t="shared" si="13"/>
        <v/>
      </c>
      <c r="T81" s="311"/>
      <c r="U81" s="313" t="str">
        <f t="shared" si="14"/>
        <v/>
      </c>
      <c r="V81" s="311"/>
      <c r="W81" s="314"/>
      <c r="X81" s="315"/>
      <c r="Y81" s="312" t="str">
        <f t="shared" si="15"/>
        <v/>
      </c>
      <c r="AA81" s="317" t="str">
        <f t="shared" si="16"/>
        <v/>
      </c>
    </row>
    <row r="82" spans="1:27" s="316" customFormat="1" x14ac:dyDescent="0.2">
      <c r="A82" s="172">
        <v>893785</v>
      </c>
      <c r="B82" s="172" t="s">
        <v>132</v>
      </c>
      <c r="C82" s="172" t="s">
        <v>358</v>
      </c>
      <c r="D82" s="172" t="s">
        <v>192</v>
      </c>
      <c r="E82" s="172" t="s">
        <v>217</v>
      </c>
      <c r="F82" s="172" t="s">
        <v>74</v>
      </c>
      <c r="G82" s="221">
        <v>375</v>
      </c>
      <c r="H82" s="221" t="s">
        <v>227</v>
      </c>
      <c r="I82" s="220" t="s">
        <v>4</v>
      </c>
      <c r="J82" s="172" t="s">
        <v>276</v>
      </c>
      <c r="K82" s="172" t="s">
        <v>236</v>
      </c>
      <c r="L82" s="307">
        <v>11057</v>
      </c>
      <c r="M82" s="307"/>
      <c r="N82" s="307">
        <f t="shared" si="17"/>
        <v>11057</v>
      </c>
      <c r="O82" s="308"/>
      <c r="P82" s="309"/>
      <c r="Q82" s="310" t="str">
        <f t="shared" si="12"/>
        <v>-</v>
      </c>
      <c r="R82" s="311"/>
      <c r="S82" s="312" t="str">
        <f t="shared" si="13"/>
        <v/>
      </c>
      <c r="T82" s="311"/>
      <c r="U82" s="313" t="str">
        <f t="shared" si="14"/>
        <v/>
      </c>
      <c r="V82" s="311"/>
      <c r="W82" s="314"/>
      <c r="X82" s="315"/>
      <c r="Y82" s="312" t="str">
        <f t="shared" si="15"/>
        <v/>
      </c>
      <c r="AA82" s="317" t="str">
        <f t="shared" si="16"/>
        <v/>
      </c>
    </row>
    <row r="83" spans="1:27" s="316" customFormat="1" x14ac:dyDescent="0.2">
      <c r="A83" s="172">
        <v>894372</v>
      </c>
      <c r="B83" s="172" t="s">
        <v>136</v>
      </c>
      <c r="C83" s="172" t="s">
        <v>358</v>
      </c>
      <c r="D83" s="172" t="s">
        <v>192</v>
      </c>
      <c r="E83" s="172" t="s">
        <v>217</v>
      </c>
      <c r="F83" s="172" t="s">
        <v>74</v>
      </c>
      <c r="G83" s="221">
        <v>385</v>
      </c>
      <c r="H83" s="221" t="s">
        <v>226</v>
      </c>
      <c r="I83" s="220" t="s">
        <v>4</v>
      </c>
      <c r="J83" s="172" t="s">
        <v>272</v>
      </c>
      <c r="K83" s="172" t="s">
        <v>236</v>
      </c>
      <c r="L83" s="307">
        <v>11680</v>
      </c>
      <c r="M83" s="307"/>
      <c r="N83" s="307">
        <f t="shared" si="17"/>
        <v>11680</v>
      </c>
      <c r="O83" s="308"/>
      <c r="P83" s="309"/>
      <c r="Q83" s="310" t="str">
        <f t="shared" si="12"/>
        <v>-</v>
      </c>
      <c r="R83" s="311"/>
      <c r="S83" s="312" t="str">
        <f t="shared" si="13"/>
        <v/>
      </c>
      <c r="T83" s="311"/>
      <c r="U83" s="313" t="str">
        <f t="shared" si="14"/>
        <v/>
      </c>
      <c r="V83" s="311"/>
      <c r="W83" s="314"/>
      <c r="X83" s="315"/>
      <c r="Y83" s="312" t="str">
        <f t="shared" si="15"/>
        <v/>
      </c>
      <c r="AA83" s="317" t="str">
        <f t="shared" si="16"/>
        <v/>
      </c>
    </row>
    <row r="84" spans="1:27" s="316" customFormat="1" x14ac:dyDescent="0.2">
      <c r="A84" s="323">
        <v>894373</v>
      </c>
      <c r="B84" s="323" t="s">
        <v>330</v>
      </c>
      <c r="C84" s="323" t="s">
        <v>358</v>
      </c>
      <c r="D84" s="323" t="s">
        <v>192</v>
      </c>
      <c r="E84" s="323" t="s">
        <v>217</v>
      </c>
      <c r="F84" s="323" t="s">
        <v>74</v>
      </c>
      <c r="G84" s="324">
        <v>385</v>
      </c>
      <c r="H84" s="324" t="s">
        <v>226</v>
      </c>
      <c r="I84" s="325" t="s">
        <v>4</v>
      </c>
      <c r="J84" s="323" t="s">
        <v>272</v>
      </c>
      <c r="K84" s="323" t="s">
        <v>241</v>
      </c>
      <c r="L84" s="307">
        <v>9593</v>
      </c>
      <c r="M84" s="307"/>
      <c r="N84" s="307">
        <f t="shared" si="17"/>
        <v>9593</v>
      </c>
      <c r="O84" s="308"/>
      <c r="P84" s="309"/>
      <c r="Q84" s="310" t="str">
        <f t="shared" si="12"/>
        <v>-</v>
      </c>
      <c r="R84" s="311"/>
      <c r="S84" s="312" t="str">
        <f t="shared" si="13"/>
        <v/>
      </c>
      <c r="T84" s="311"/>
      <c r="U84" s="313" t="str">
        <f t="shared" si="14"/>
        <v/>
      </c>
      <c r="V84" s="311"/>
      <c r="W84" s="314"/>
      <c r="X84" s="315"/>
      <c r="Y84" s="312" t="str">
        <f t="shared" si="15"/>
        <v/>
      </c>
      <c r="AA84" s="317" t="str">
        <f t="shared" si="16"/>
        <v/>
      </c>
    </row>
    <row r="85" spans="1:27" s="316" customFormat="1" x14ac:dyDescent="0.2">
      <c r="A85" s="172">
        <v>893873</v>
      </c>
      <c r="B85" s="172" t="s">
        <v>135</v>
      </c>
      <c r="C85" s="172" t="s">
        <v>358</v>
      </c>
      <c r="D85" s="172" t="s">
        <v>192</v>
      </c>
      <c r="E85" s="172" t="s">
        <v>217</v>
      </c>
      <c r="F85" s="172" t="s">
        <v>74</v>
      </c>
      <c r="G85" s="221">
        <v>385</v>
      </c>
      <c r="H85" s="221" t="s">
        <v>226</v>
      </c>
      <c r="I85" s="220" t="s">
        <v>4</v>
      </c>
      <c r="J85" s="172" t="s">
        <v>273</v>
      </c>
      <c r="K85" s="172" t="s">
        <v>236</v>
      </c>
      <c r="L85" s="307">
        <v>11436</v>
      </c>
      <c r="M85" s="307"/>
      <c r="N85" s="307">
        <f t="shared" si="17"/>
        <v>11436</v>
      </c>
      <c r="O85" s="308"/>
      <c r="P85" s="309"/>
      <c r="Q85" s="310" t="str">
        <f t="shared" si="12"/>
        <v>-</v>
      </c>
      <c r="R85" s="311"/>
      <c r="S85" s="312" t="str">
        <f t="shared" si="13"/>
        <v/>
      </c>
      <c r="T85" s="311"/>
      <c r="U85" s="313" t="str">
        <f t="shared" si="14"/>
        <v/>
      </c>
      <c r="V85" s="311"/>
      <c r="W85" s="314"/>
      <c r="X85" s="315"/>
      <c r="Y85" s="312" t="str">
        <f t="shared" si="15"/>
        <v/>
      </c>
      <c r="AA85" s="317" t="str">
        <f t="shared" si="16"/>
        <v/>
      </c>
    </row>
    <row r="86" spans="1:27" s="316" customFormat="1" x14ac:dyDescent="0.2">
      <c r="A86" s="323">
        <v>894241</v>
      </c>
      <c r="B86" s="323" t="s">
        <v>331</v>
      </c>
      <c r="C86" s="323" t="s">
        <v>358</v>
      </c>
      <c r="D86" s="323" t="s">
        <v>192</v>
      </c>
      <c r="E86" s="323" t="s">
        <v>217</v>
      </c>
      <c r="F86" s="323" t="s">
        <v>74</v>
      </c>
      <c r="G86" s="324">
        <v>385</v>
      </c>
      <c r="H86" s="324" t="s">
        <v>226</v>
      </c>
      <c r="I86" s="325" t="s">
        <v>4</v>
      </c>
      <c r="J86" s="323" t="s">
        <v>273</v>
      </c>
      <c r="K86" s="323" t="s">
        <v>241</v>
      </c>
      <c r="L86" s="307">
        <v>9350</v>
      </c>
      <c r="M86" s="307"/>
      <c r="N86" s="307">
        <f t="shared" si="17"/>
        <v>9350</v>
      </c>
      <c r="O86" s="308"/>
      <c r="P86" s="309"/>
      <c r="Q86" s="310" t="str">
        <f t="shared" si="12"/>
        <v>-</v>
      </c>
      <c r="R86" s="311"/>
      <c r="S86" s="312" t="str">
        <f t="shared" si="13"/>
        <v/>
      </c>
      <c r="T86" s="311"/>
      <c r="U86" s="313" t="str">
        <f t="shared" si="14"/>
        <v/>
      </c>
      <c r="V86" s="311"/>
      <c r="W86" s="314"/>
      <c r="X86" s="315"/>
      <c r="Y86" s="312" t="str">
        <f t="shared" si="15"/>
        <v/>
      </c>
      <c r="AA86" s="317" t="str">
        <f t="shared" si="16"/>
        <v/>
      </c>
    </row>
    <row r="87" spans="1:27" s="316" customFormat="1" x14ac:dyDescent="0.2">
      <c r="A87" s="172">
        <v>894397</v>
      </c>
      <c r="B87" s="172" t="s">
        <v>134</v>
      </c>
      <c r="C87" s="172" t="s">
        <v>358</v>
      </c>
      <c r="D87" s="172" t="s">
        <v>192</v>
      </c>
      <c r="E87" s="172" t="s">
        <v>216</v>
      </c>
      <c r="F87" s="172" t="s">
        <v>74</v>
      </c>
      <c r="G87" s="221">
        <v>385</v>
      </c>
      <c r="H87" s="221" t="s">
        <v>226</v>
      </c>
      <c r="I87" s="220" t="s">
        <v>4</v>
      </c>
      <c r="J87" s="172" t="s">
        <v>274</v>
      </c>
      <c r="K87" s="172" t="s">
        <v>236</v>
      </c>
      <c r="L87" s="307">
        <v>11680</v>
      </c>
      <c r="M87" s="307"/>
      <c r="N87" s="307">
        <f t="shared" si="17"/>
        <v>11680</v>
      </c>
      <c r="O87" s="308"/>
      <c r="P87" s="309"/>
      <c r="Q87" s="310" t="str">
        <f t="shared" si="12"/>
        <v>-</v>
      </c>
      <c r="R87" s="311"/>
      <c r="S87" s="312" t="str">
        <f t="shared" si="13"/>
        <v/>
      </c>
      <c r="T87" s="311"/>
      <c r="U87" s="313" t="str">
        <f t="shared" si="14"/>
        <v/>
      </c>
      <c r="V87" s="311"/>
      <c r="W87" s="314"/>
      <c r="X87" s="315"/>
      <c r="Y87" s="312" t="str">
        <f t="shared" si="15"/>
        <v/>
      </c>
      <c r="AA87" s="317" t="str">
        <f t="shared" si="16"/>
        <v/>
      </c>
    </row>
    <row r="88" spans="1:27" s="316" customFormat="1" x14ac:dyDescent="0.2">
      <c r="A88" s="323">
        <v>894399</v>
      </c>
      <c r="B88" s="323" t="s">
        <v>332</v>
      </c>
      <c r="C88" s="323" t="s">
        <v>358</v>
      </c>
      <c r="D88" s="323" t="s">
        <v>192</v>
      </c>
      <c r="E88" s="323" t="s">
        <v>216</v>
      </c>
      <c r="F88" s="323" t="s">
        <v>74</v>
      </c>
      <c r="G88" s="324">
        <v>385</v>
      </c>
      <c r="H88" s="324" t="s">
        <v>226</v>
      </c>
      <c r="I88" s="325" t="s">
        <v>4</v>
      </c>
      <c r="J88" s="323" t="s">
        <v>274</v>
      </c>
      <c r="K88" s="323" t="s">
        <v>241</v>
      </c>
      <c r="L88" s="307">
        <v>9593</v>
      </c>
      <c r="M88" s="307"/>
      <c r="N88" s="307">
        <f t="shared" si="17"/>
        <v>9593</v>
      </c>
      <c r="O88" s="308"/>
      <c r="P88" s="309"/>
      <c r="Q88" s="310" t="str">
        <f t="shared" si="12"/>
        <v>-</v>
      </c>
      <c r="R88" s="311"/>
      <c r="S88" s="312" t="str">
        <f t="shared" si="13"/>
        <v/>
      </c>
      <c r="T88" s="311"/>
      <c r="U88" s="313" t="str">
        <f t="shared" si="14"/>
        <v/>
      </c>
      <c r="V88" s="311"/>
      <c r="W88" s="314"/>
      <c r="X88" s="315"/>
      <c r="Y88" s="312" t="str">
        <f t="shared" si="15"/>
        <v/>
      </c>
      <c r="AA88" s="317" t="str">
        <f t="shared" si="16"/>
        <v/>
      </c>
    </row>
    <row r="89" spans="1:27" s="316" customFormat="1" x14ac:dyDescent="0.2">
      <c r="A89" s="172">
        <v>894151</v>
      </c>
      <c r="B89" s="172" t="s">
        <v>133</v>
      </c>
      <c r="C89" s="172" t="s">
        <v>358</v>
      </c>
      <c r="D89" s="172" t="s">
        <v>192</v>
      </c>
      <c r="E89" s="172" t="s">
        <v>216</v>
      </c>
      <c r="F89" s="172" t="s">
        <v>74</v>
      </c>
      <c r="G89" s="221">
        <v>385</v>
      </c>
      <c r="H89" s="221" t="s">
        <v>226</v>
      </c>
      <c r="I89" s="220" t="s">
        <v>4</v>
      </c>
      <c r="J89" s="172" t="s">
        <v>275</v>
      </c>
      <c r="K89" s="172" t="s">
        <v>236</v>
      </c>
      <c r="L89" s="307">
        <v>11436</v>
      </c>
      <c r="M89" s="307"/>
      <c r="N89" s="307">
        <f t="shared" si="17"/>
        <v>11436</v>
      </c>
      <c r="O89" s="308"/>
      <c r="P89" s="309"/>
      <c r="Q89" s="310" t="str">
        <f t="shared" si="12"/>
        <v>-</v>
      </c>
      <c r="R89" s="311"/>
      <c r="S89" s="312" t="str">
        <f t="shared" si="13"/>
        <v/>
      </c>
      <c r="T89" s="311"/>
      <c r="U89" s="313" t="str">
        <f t="shared" si="14"/>
        <v/>
      </c>
      <c r="V89" s="311"/>
      <c r="W89" s="314"/>
      <c r="X89" s="315"/>
      <c r="Y89" s="312" t="str">
        <f t="shared" si="15"/>
        <v/>
      </c>
      <c r="AA89" s="317" t="str">
        <f t="shared" si="16"/>
        <v/>
      </c>
    </row>
    <row r="90" spans="1:27" s="316" customFormat="1" x14ac:dyDescent="0.2">
      <c r="A90" s="323">
        <v>894154</v>
      </c>
      <c r="B90" s="323" t="s">
        <v>674</v>
      </c>
      <c r="C90" s="323" t="s">
        <v>358</v>
      </c>
      <c r="D90" s="323" t="s">
        <v>192</v>
      </c>
      <c r="E90" s="323" t="s">
        <v>216</v>
      </c>
      <c r="F90" s="323" t="s">
        <v>74</v>
      </c>
      <c r="G90" s="324">
        <v>385</v>
      </c>
      <c r="H90" s="324" t="s">
        <v>226</v>
      </c>
      <c r="I90" s="325" t="s">
        <v>4</v>
      </c>
      <c r="J90" s="323" t="s">
        <v>275</v>
      </c>
      <c r="K90" s="323" t="s">
        <v>241</v>
      </c>
      <c r="L90" s="307">
        <v>9350</v>
      </c>
      <c r="M90" s="307"/>
      <c r="N90" s="307">
        <f t="shared" si="17"/>
        <v>9350</v>
      </c>
      <c r="O90" s="308"/>
      <c r="P90" s="309"/>
      <c r="Q90" s="310" t="str">
        <f t="shared" si="12"/>
        <v>-</v>
      </c>
      <c r="R90" s="311"/>
      <c r="S90" s="312" t="str">
        <f t="shared" si="13"/>
        <v/>
      </c>
      <c r="T90" s="311"/>
      <c r="U90" s="313" t="str">
        <f t="shared" si="14"/>
        <v/>
      </c>
      <c r="V90" s="311"/>
      <c r="W90" s="314"/>
      <c r="X90" s="315"/>
      <c r="Y90" s="312" t="str">
        <f t="shared" si="15"/>
        <v/>
      </c>
      <c r="AA90" s="317" t="str">
        <f t="shared" si="16"/>
        <v/>
      </c>
    </row>
    <row r="91" spans="1:27" s="316" customFormat="1" x14ac:dyDescent="0.2">
      <c r="A91" s="172">
        <v>894400</v>
      </c>
      <c r="B91" s="172" t="s">
        <v>139</v>
      </c>
      <c r="C91" s="172" t="s">
        <v>358</v>
      </c>
      <c r="D91" s="172" t="s">
        <v>192</v>
      </c>
      <c r="E91" s="172" t="s">
        <v>217</v>
      </c>
      <c r="F91" s="172" t="s">
        <v>74</v>
      </c>
      <c r="G91" s="221">
        <v>385</v>
      </c>
      <c r="H91" s="221" t="s">
        <v>223</v>
      </c>
      <c r="I91" s="220" t="s">
        <v>4</v>
      </c>
      <c r="J91" s="172" t="s">
        <v>272</v>
      </c>
      <c r="K91" s="172" t="s">
        <v>236</v>
      </c>
      <c r="L91" s="307">
        <v>11219</v>
      </c>
      <c r="M91" s="307"/>
      <c r="N91" s="307">
        <f t="shared" si="17"/>
        <v>11219</v>
      </c>
      <c r="O91" s="308"/>
      <c r="P91" s="309"/>
      <c r="Q91" s="310" t="str">
        <f t="shared" si="12"/>
        <v>-</v>
      </c>
      <c r="R91" s="311"/>
      <c r="S91" s="312" t="str">
        <f t="shared" si="13"/>
        <v/>
      </c>
      <c r="T91" s="311"/>
      <c r="U91" s="313" t="str">
        <f t="shared" si="14"/>
        <v/>
      </c>
      <c r="V91" s="311"/>
      <c r="W91" s="314"/>
      <c r="X91" s="315"/>
      <c r="Y91" s="312" t="str">
        <f t="shared" si="15"/>
        <v/>
      </c>
      <c r="AA91" s="317" t="str">
        <f t="shared" si="16"/>
        <v/>
      </c>
    </row>
    <row r="92" spans="1:27" s="316" customFormat="1" x14ac:dyDescent="0.2">
      <c r="A92" s="323">
        <v>894402</v>
      </c>
      <c r="B92" s="323" t="s">
        <v>333</v>
      </c>
      <c r="C92" s="323" t="s">
        <v>358</v>
      </c>
      <c r="D92" s="323" t="s">
        <v>192</v>
      </c>
      <c r="E92" s="323" t="s">
        <v>217</v>
      </c>
      <c r="F92" s="323" t="s">
        <v>74</v>
      </c>
      <c r="G92" s="324">
        <v>385</v>
      </c>
      <c r="H92" s="324" t="s">
        <v>223</v>
      </c>
      <c r="I92" s="325" t="s">
        <v>4</v>
      </c>
      <c r="J92" s="323" t="s">
        <v>272</v>
      </c>
      <c r="K92" s="323" t="s">
        <v>241</v>
      </c>
      <c r="L92" s="307">
        <v>8943</v>
      </c>
      <c r="M92" s="307"/>
      <c r="N92" s="307">
        <f t="shared" si="17"/>
        <v>8943</v>
      </c>
      <c r="O92" s="308"/>
      <c r="P92" s="309"/>
      <c r="Q92" s="310" t="str">
        <f t="shared" si="12"/>
        <v>-</v>
      </c>
      <c r="R92" s="311"/>
      <c r="S92" s="312" t="str">
        <f t="shared" si="13"/>
        <v/>
      </c>
      <c r="T92" s="311"/>
      <c r="U92" s="313" t="str">
        <f t="shared" si="14"/>
        <v/>
      </c>
      <c r="V92" s="311"/>
      <c r="W92" s="314"/>
      <c r="X92" s="315"/>
      <c r="Y92" s="312" t="str">
        <f t="shared" si="15"/>
        <v/>
      </c>
      <c r="AA92" s="317" t="str">
        <f t="shared" si="16"/>
        <v/>
      </c>
    </row>
    <row r="93" spans="1:27" s="316" customFormat="1" x14ac:dyDescent="0.2">
      <c r="A93" s="172">
        <v>893870</v>
      </c>
      <c r="B93" s="172" t="s">
        <v>138</v>
      </c>
      <c r="C93" s="172" t="s">
        <v>358</v>
      </c>
      <c r="D93" s="172" t="s">
        <v>192</v>
      </c>
      <c r="E93" s="172" t="s">
        <v>217</v>
      </c>
      <c r="F93" s="172" t="s">
        <v>74</v>
      </c>
      <c r="G93" s="221">
        <v>385</v>
      </c>
      <c r="H93" s="221" t="s">
        <v>223</v>
      </c>
      <c r="I93" s="220" t="s">
        <v>4</v>
      </c>
      <c r="J93" s="172" t="s">
        <v>273</v>
      </c>
      <c r="K93" s="172" t="s">
        <v>236</v>
      </c>
      <c r="L93" s="307">
        <v>11057</v>
      </c>
      <c r="M93" s="307"/>
      <c r="N93" s="307">
        <f t="shared" si="17"/>
        <v>11057</v>
      </c>
      <c r="O93" s="308"/>
      <c r="P93" s="309"/>
      <c r="Q93" s="310" t="str">
        <f t="shared" si="12"/>
        <v>-</v>
      </c>
      <c r="R93" s="311"/>
      <c r="S93" s="312" t="str">
        <f t="shared" si="13"/>
        <v/>
      </c>
      <c r="T93" s="311"/>
      <c r="U93" s="313" t="str">
        <f t="shared" si="14"/>
        <v/>
      </c>
      <c r="V93" s="311"/>
      <c r="W93" s="314"/>
      <c r="X93" s="315"/>
      <c r="Y93" s="312" t="str">
        <f t="shared" si="15"/>
        <v/>
      </c>
      <c r="AA93" s="317" t="str">
        <f t="shared" si="16"/>
        <v/>
      </c>
    </row>
    <row r="94" spans="1:27" s="316" customFormat="1" x14ac:dyDescent="0.2">
      <c r="A94" s="323">
        <v>894245</v>
      </c>
      <c r="B94" s="323" t="s">
        <v>334</v>
      </c>
      <c r="C94" s="323" t="s">
        <v>358</v>
      </c>
      <c r="D94" s="323" t="s">
        <v>192</v>
      </c>
      <c r="E94" s="323" t="s">
        <v>217</v>
      </c>
      <c r="F94" s="323" t="s">
        <v>74</v>
      </c>
      <c r="G94" s="324">
        <v>385</v>
      </c>
      <c r="H94" s="324" t="s">
        <v>223</v>
      </c>
      <c r="I94" s="325" t="s">
        <v>4</v>
      </c>
      <c r="J94" s="323" t="s">
        <v>273</v>
      </c>
      <c r="K94" s="323" t="s">
        <v>241</v>
      </c>
      <c r="L94" s="307">
        <v>8780</v>
      </c>
      <c r="M94" s="307"/>
      <c r="N94" s="307">
        <f t="shared" si="17"/>
        <v>8780</v>
      </c>
      <c r="O94" s="308"/>
      <c r="P94" s="309"/>
      <c r="Q94" s="310" t="str">
        <f t="shared" si="12"/>
        <v>-</v>
      </c>
      <c r="R94" s="311"/>
      <c r="S94" s="312" t="str">
        <f t="shared" si="13"/>
        <v/>
      </c>
      <c r="T94" s="311"/>
      <c r="U94" s="313" t="str">
        <f t="shared" si="14"/>
        <v/>
      </c>
      <c r="V94" s="311"/>
      <c r="W94" s="314"/>
      <c r="X94" s="315"/>
      <c r="Y94" s="312" t="str">
        <f t="shared" si="15"/>
        <v/>
      </c>
      <c r="AA94" s="317" t="str">
        <f t="shared" si="16"/>
        <v/>
      </c>
    </row>
    <row r="95" spans="1:27" s="316" customFormat="1" x14ac:dyDescent="0.2">
      <c r="A95" s="172">
        <v>894147</v>
      </c>
      <c r="B95" s="172" t="s">
        <v>140</v>
      </c>
      <c r="C95" s="172" t="s">
        <v>358</v>
      </c>
      <c r="D95" s="172" t="s">
        <v>192</v>
      </c>
      <c r="E95" s="172" t="s">
        <v>220</v>
      </c>
      <c r="F95" s="172" t="s">
        <v>74</v>
      </c>
      <c r="G95" s="221">
        <v>385</v>
      </c>
      <c r="H95" s="221" t="s">
        <v>223</v>
      </c>
      <c r="I95" s="220" t="s">
        <v>4</v>
      </c>
      <c r="J95" s="172" t="s">
        <v>271</v>
      </c>
      <c r="K95" s="172" t="s">
        <v>236</v>
      </c>
      <c r="L95" s="307">
        <v>11436</v>
      </c>
      <c r="M95" s="307"/>
      <c r="N95" s="307">
        <f t="shared" si="17"/>
        <v>11436</v>
      </c>
      <c r="O95" s="308"/>
      <c r="P95" s="309"/>
      <c r="Q95" s="310" t="str">
        <f t="shared" si="12"/>
        <v>-</v>
      </c>
      <c r="R95" s="311"/>
      <c r="S95" s="312" t="str">
        <f t="shared" si="13"/>
        <v/>
      </c>
      <c r="T95" s="311"/>
      <c r="U95" s="313" t="str">
        <f t="shared" si="14"/>
        <v/>
      </c>
      <c r="V95" s="311"/>
      <c r="W95" s="314"/>
      <c r="X95" s="315"/>
      <c r="Y95" s="312" t="str">
        <f t="shared" si="15"/>
        <v/>
      </c>
      <c r="AA95" s="317" t="str">
        <f t="shared" si="16"/>
        <v/>
      </c>
    </row>
    <row r="96" spans="1:27" s="316" customFormat="1" x14ac:dyDescent="0.2">
      <c r="A96" s="323">
        <v>894150</v>
      </c>
      <c r="B96" s="323" t="s">
        <v>335</v>
      </c>
      <c r="C96" s="323" t="s">
        <v>358</v>
      </c>
      <c r="D96" s="323" t="s">
        <v>192</v>
      </c>
      <c r="E96" s="323" t="s">
        <v>220</v>
      </c>
      <c r="F96" s="323" t="s">
        <v>74</v>
      </c>
      <c r="G96" s="324">
        <v>385</v>
      </c>
      <c r="H96" s="324" t="s">
        <v>223</v>
      </c>
      <c r="I96" s="325" t="s">
        <v>4</v>
      </c>
      <c r="J96" s="323" t="s">
        <v>271</v>
      </c>
      <c r="K96" s="323" t="s">
        <v>241</v>
      </c>
      <c r="L96" s="307">
        <v>9133</v>
      </c>
      <c r="M96" s="307"/>
      <c r="N96" s="307">
        <f t="shared" si="17"/>
        <v>9133</v>
      </c>
      <c r="O96" s="308"/>
      <c r="P96" s="309"/>
      <c r="Q96" s="310" t="str">
        <f t="shared" si="12"/>
        <v>-</v>
      </c>
      <c r="R96" s="311"/>
      <c r="S96" s="312" t="str">
        <f t="shared" si="13"/>
        <v/>
      </c>
      <c r="T96" s="311"/>
      <c r="U96" s="313" t="str">
        <f t="shared" si="14"/>
        <v/>
      </c>
      <c r="V96" s="311"/>
      <c r="W96" s="314"/>
      <c r="X96" s="315"/>
      <c r="Y96" s="312" t="str">
        <f t="shared" si="15"/>
        <v/>
      </c>
      <c r="AA96" s="317" t="str">
        <f t="shared" si="16"/>
        <v/>
      </c>
    </row>
    <row r="97" spans="1:27" s="316" customFormat="1" x14ac:dyDescent="0.2">
      <c r="A97" s="172">
        <v>894358</v>
      </c>
      <c r="B97" s="172" t="s">
        <v>137</v>
      </c>
      <c r="C97" s="172" t="s">
        <v>358</v>
      </c>
      <c r="D97" s="172" t="s">
        <v>192</v>
      </c>
      <c r="E97" s="172" t="s">
        <v>216</v>
      </c>
      <c r="F97" s="172" t="s">
        <v>74</v>
      </c>
      <c r="G97" s="221">
        <v>385</v>
      </c>
      <c r="H97" s="221" t="s">
        <v>223</v>
      </c>
      <c r="I97" s="220" t="s">
        <v>4</v>
      </c>
      <c r="J97" s="172" t="s">
        <v>274</v>
      </c>
      <c r="K97" s="172" t="s">
        <v>236</v>
      </c>
      <c r="L97" s="307">
        <v>11219</v>
      </c>
      <c r="M97" s="307"/>
      <c r="N97" s="307">
        <f t="shared" si="17"/>
        <v>11219</v>
      </c>
      <c r="O97" s="308"/>
      <c r="P97" s="309"/>
      <c r="Q97" s="310" t="str">
        <f t="shared" si="12"/>
        <v>-</v>
      </c>
      <c r="R97" s="311"/>
      <c r="S97" s="312" t="str">
        <f t="shared" si="13"/>
        <v/>
      </c>
      <c r="T97" s="311"/>
      <c r="U97" s="313" t="str">
        <f t="shared" si="14"/>
        <v/>
      </c>
      <c r="V97" s="311"/>
      <c r="W97" s="314"/>
      <c r="X97" s="315"/>
      <c r="Y97" s="312" t="str">
        <f t="shared" si="15"/>
        <v/>
      </c>
      <c r="AA97" s="317" t="str">
        <f t="shared" si="16"/>
        <v/>
      </c>
    </row>
    <row r="98" spans="1:27" s="316" customFormat="1" x14ac:dyDescent="0.2">
      <c r="A98" s="323">
        <v>894362</v>
      </c>
      <c r="B98" s="323" t="s">
        <v>336</v>
      </c>
      <c r="C98" s="323" t="s">
        <v>358</v>
      </c>
      <c r="D98" s="323" t="s">
        <v>192</v>
      </c>
      <c r="E98" s="323" t="s">
        <v>216</v>
      </c>
      <c r="F98" s="323" t="s">
        <v>74</v>
      </c>
      <c r="G98" s="324">
        <v>385</v>
      </c>
      <c r="H98" s="324" t="s">
        <v>223</v>
      </c>
      <c r="I98" s="325" t="s">
        <v>4</v>
      </c>
      <c r="J98" s="323" t="s">
        <v>274</v>
      </c>
      <c r="K98" s="323" t="s">
        <v>241</v>
      </c>
      <c r="L98" s="307">
        <v>8943</v>
      </c>
      <c r="M98" s="307"/>
      <c r="N98" s="307">
        <f t="shared" si="17"/>
        <v>8943</v>
      </c>
      <c r="O98" s="308"/>
      <c r="P98" s="309"/>
      <c r="Q98" s="310" t="str">
        <f t="shared" si="12"/>
        <v>-</v>
      </c>
      <c r="R98" s="311"/>
      <c r="S98" s="312" t="str">
        <f t="shared" si="13"/>
        <v/>
      </c>
      <c r="T98" s="311"/>
      <c r="U98" s="313" t="str">
        <f t="shared" si="14"/>
        <v/>
      </c>
      <c r="V98" s="311"/>
      <c r="W98" s="314"/>
      <c r="X98" s="315"/>
      <c r="Y98" s="312" t="str">
        <f t="shared" si="15"/>
        <v/>
      </c>
      <c r="AA98" s="317" t="str">
        <f t="shared" si="16"/>
        <v/>
      </c>
    </row>
    <row r="99" spans="1:27" s="316" customFormat="1" x14ac:dyDescent="0.2">
      <c r="A99" s="172">
        <v>894467</v>
      </c>
      <c r="B99" s="172" t="s">
        <v>215</v>
      </c>
      <c r="C99" s="172" t="s">
        <v>358</v>
      </c>
      <c r="D99" s="172" t="s">
        <v>191</v>
      </c>
      <c r="E99" s="172" t="s">
        <v>216</v>
      </c>
      <c r="F99" s="172" t="s">
        <v>74</v>
      </c>
      <c r="G99" s="221">
        <v>385</v>
      </c>
      <c r="H99" s="221" t="s">
        <v>223</v>
      </c>
      <c r="I99" s="220" t="s">
        <v>4</v>
      </c>
      <c r="J99" s="172" t="s">
        <v>266</v>
      </c>
      <c r="K99" s="172" t="s">
        <v>236</v>
      </c>
      <c r="L99" s="307">
        <v>10786</v>
      </c>
      <c r="M99" s="307"/>
      <c r="N99" s="307">
        <f t="shared" si="17"/>
        <v>10786</v>
      </c>
      <c r="O99" s="308"/>
      <c r="P99" s="309"/>
      <c r="Q99" s="310" t="str">
        <f t="shared" si="12"/>
        <v>-</v>
      </c>
      <c r="R99" s="311"/>
      <c r="S99" s="312" t="str">
        <f t="shared" si="13"/>
        <v/>
      </c>
      <c r="T99" s="311"/>
      <c r="U99" s="313" t="str">
        <f t="shared" si="14"/>
        <v/>
      </c>
      <c r="V99" s="311"/>
      <c r="W99" s="314"/>
      <c r="X99" s="315"/>
      <c r="Y99" s="312" t="str">
        <f t="shared" si="15"/>
        <v/>
      </c>
      <c r="AA99" s="317" t="str">
        <f t="shared" si="16"/>
        <v/>
      </c>
    </row>
    <row r="100" spans="1:27" s="316" customFormat="1" x14ac:dyDescent="0.2">
      <c r="A100" s="323">
        <v>894470</v>
      </c>
      <c r="B100" s="323" t="s">
        <v>337</v>
      </c>
      <c r="C100" s="323" t="s">
        <v>358</v>
      </c>
      <c r="D100" s="323" t="s">
        <v>191</v>
      </c>
      <c r="E100" s="323" t="s">
        <v>216</v>
      </c>
      <c r="F100" s="323" t="s">
        <v>74</v>
      </c>
      <c r="G100" s="324">
        <v>385</v>
      </c>
      <c r="H100" s="324" t="s">
        <v>223</v>
      </c>
      <c r="I100" s="325" t="s">
        <v>4</v>
      </c>
      <c r="J100" s="323" t="s">
        <v>266</v>
      </c>
      <c r="K100" s="323" t="s">
        <v>241</v>
      </c>
      <c r="L100" s="307">
        <v>8537</v>
      </c>
      <c r="M100" s="307"/>
      <c r="N100" s="307">
        <f t="shared" si="17"/>
        <v>8537</v>
      </c>
      <c r="O100" s="308"/>
      <c r="P100" s="309"/>
      <c r="Q100" s="310" t="str">
        <f t="shared" si="12"/>
        <v>-</v>
      </c>
      <c r="R100" s="311"/>
      <c r="S100" s="312" t="str">
        <f t="shared" si="13"/>
        <v/>
      </c>
      <c r="T100" s="311"/>
      <c r="U100" s="313" t="str">
        <f t="shared" si="14"/>
        <v/>
      </c>
      <c r="V100" s="311"/>
      <c r="W100" s="314"/>
      <c r="X100" s="315"/>
      <c r="Y100" s="312" t="str">
        <f t="shared" si="15"/>
        <v/>
      </c>
      <c r="AA100" s="317" t="str">
        <f t="shared" si="16"/>
        <v/>
      </c>
    </row>
    <row r="101" spans="1:27" s="316" customFormat="1" x14ac:dyDescent="0.2">
      <c r="A101" s="172">
        <v>893491</v>
      </c>
      <c r="B101" s="172" t="s">
        <v>141</v>
      </c>
      <c r="C101" s="172" t="s">
        <v>358</v>
      </c>
      <c r="D101" s="172" t="s">
        <v>192</v>
      </c>
      <c r="E101" s="172" t="s">
        <v>219</v>
      </c>
      <c r="F101" s="172" t="s">
        <v>76</v>
      </c>
      <c r="G101" s="221">
        <v>455</v>
      </c>
      <c r="H101" s="221" t="s">
        <v>233</v>
      </c>
      <c r="I101" s="220" t="s">
        <v>4</v>
      </c>
      <c r="J101" s="172" t="s">
        <v>270</v>
      </c>
      <c r="K101" s="172" t="s">
        <v>236</v>
      </c>
      <c r="L101" s="307">
        <v>19620</v>
      </c>
      <c r="M101" s="307"/>
      <c r="N101" s="307">
        <f t="shared" si="17"/>
        <v>19620</v>
      </c>
      <c r="O101" s="308"/>
      <c r="P101" s="309"/>
      <c r="Q101" s="310" t="str">
        <f t="shared" si="12"/>
        <v>-</v>
      </c>
      <c r="R101" s="311"/>
      <c r="S101" s="312" t="str">
        <f t="shared" si="13"/>
        <v/>
      </c>
      <c r="T101" s="311"/>
      <c r="U101" s="313" t="str">
        <f t="shared" si="14"/>
        <v/>
      </c>
      <c r="V101" s="311"/>
      <c r="W101" s="314"/>
      <c r="X101" s="315"/>
      <c r="Y101" s="312" t="str">
        <f t="shared" si="15"/>
        <v/>
      </c>
      <c r="AA101" s="317" t="str">
        <f t="shared" si="16"/>
        <v/>
      </c>
    </row>
    <row r="102" spans="1:27" s="316" customFormat="1" x14ac:dyDescent="0.2">
      <c r="A102" s="172">
        <v>890552</v>
      </c>
      <c r="B102" s="172" t="s">
        <v>142</v>
      </c>
      <c r="C102" s="172" t="s">
        <v>186</v>
      </c>
      <c r="D102" s="172" t="s">
        <v>192</v>
      </c>
      <c r="E102" s="172" t="s">
        <v>216</v>
      </c>
      <c r="F102" s="172" t="s">
        <v>76</v>
      </c>
      <c r="G102" s="221">
        <v>245</v>
      </c>
      <c r="H102" s="221" t="s">
        <v>78</v>
      </c>
      <c r="I102" s="220" t="s">
        <v>222</v>
      </c>
      <c r="J102" s="172" t="s">
        <v>252</v>
      </c>
      <c r="K102" s="172" t="s">
        <v>236</v>
      </c>
      <c r="L102" s="307">
        <v>6531</v>
      </c>
      <c r="M102" s="307"/>
      <c r="N102" s="307">
        <f t="shared" si="17"/>
        <v>6531</v>
      </c>
      <c r="O102" s="308"/>
      <c r="P102" s="309"/>
      <c r="Q102" s="310" t="str">
        <f t="shared" si="12"/>
        <v>-</v>
      </c>
      <c r="R102" s="311"/>
      <c r="S102" s="312" t="str">
        <f t="shared" si="13"/>
        <v/>
      </c>
      <c r="T102" s="311"/>
      <c r="U102" s="313" t="str">
        <f t="shared" si="14"/>
        <v/>
      </c>
      <c r="V102" s="311"/>
      <c r="W102" s="314"/>
      <c r="X102" s="315"/>
      <c r="Y102" s="312" t="str">
        <f t="shared" si="15"/>
        <v/>
      </c>
      <c r="AA102" s="317" t="str">
        <f t="shared" si="16"/>
        <v/>
      </c>
    </row>
    <row r="103" spans="1:27" s="316" customFormat="1" x14ac:dyDescent="0.2">
      <c r="A103" s="172">
        <v>893204</v>
      </c>
      <c r="B103" s="172" t="s">
        <v>144</v>
      </c>
      <c r="C103" s="172" t="s">
        <v>186</v>
      </c>
      <c r="D103" s="172" t="s">
        <v>192</v>
      </c>
      <c r="E103" s="172" t="s">
        <v>219</v>
      </c>
      <c r="F103" s="172" t="s">
        <v>258</v>
      </c>
      <c r="G103" s="221">
        <v>245</v>
      </c>
      <c r="H103" s="221" t="s">
        <v>78</v>
      </c>
      <c r="I103" s="220" t="s">
        <v>225</v>
      </c>
      <c r="J103" s="172" t="s">
        <v>260</v>
      </c>
      <c r="K103" s="172" t="s">
        <v>236</v>
      </c>
      <c r="L103" s="307">
        <v>6152</v>
      </c>
      <c r="M103" s="307"/>
      <c r="N103" s="307">
        <f t="shared" si="17"/>
        <v>6152</v>
      </c>
      <c r="O103" s="308"/>
      <c r="P103" s="309"/>
      <c r="Q103" s="310" t="str">
        <f t="shared" ref="Q103:Q132" si="18">IF(ISBLANK(Q$8),IF(ISBLANK(S$8),IF(ISBLANK(U$8),"-",N103+U$8),(N103*(1+S$8))),((L103)*(1-Q$8)))</f>
        <v>-</v>
      </c>
      <c r="R103" s="311"/>
      <c r="S103" s="312" t="str">
        <f t="shared" ref="S103:S132" si="19">IFERROR(Q103-N103,"")</f>
        <v/>
      </c>
      <c r="T103" s="311"/>
      <c r="U103" s="313" t="str">
        <f t="shared" ref="U103:U132" si="20">IFERROR(S103/Q103,"")</f>
        <v/>
      </c>
      <c r="V103" s="311"/>
      <c r="W103" s="314"/>
      <c r="X103" s="315"/>
      <c r="Y103" s="312" t="str">
        <f t="shared" ref="Y103:Y132" si="21">IFERROR(W103*S103,"")</f>
        <v/>
      </c>
      <c r="AA103" s="317" t="str">
        <f t="shared" ref="AA103:AA132" si="22">IFERROR(W103*Q103,"")</f>
        <v/>
      </c>
    </row>
    <row r="104" spans="1:27" s="316" customFormat="1" x14ac:dyDescent="0.2">
      <c r="A104" s="172">
        <v>890560</v>
      </c>
      <c r="B104" s="172" t="s">
        <v>296</v>
      </c>
      <c r="C104" s="172" t="s">
        <v>186</v>
      </c>
      <c r="D104" s="172" t="s">
        <v>192</v>
      </c>
      <c r="E104" s="172" t="s">
        <v>216</v>
      </c>
      <c r="F104" s="172" t="s">
        <v>76</v>
      </c>
      <c r="G104" s="221">
        <v>245</v>
      </c>
      <c r="H104" s="221" t="s">
        <v>78</v>
      </c>
      <c r="I104" s="220" t="s">
        <v>225</v>
      </c>
      <c r="J104" s="172" t="s">
        <v>252</v>
      </c>
      <c r="K104" s="172" t="s">
        <v>236</v>
      </c>
      <c r="L104" s="307">
        <v>5718</v>
      </c>
      <c r="M104" s="307"/>
      <c r="N104" s="307">
        <f t="shared" si="17"/>
        <v>5718</v>
      </c>
      <c r="O104" s="308"/>
      <c r="P104" s="309"/>
      <c r="Q104" s="310" t="str">
        <f t="shared" si="18"/>
        <v>-</v>
      </c>
      <c r="R104" s="311"/>
      <c r="S104" s="312" t="str">
        <f t="shared" si="19"/>
        <v/>
      </c>
      <c r="T104" s="311"/>
      <c r="U104" s="313" t="str">
        <f t="shared" si="20"/>
        <v/>
      </c>
      <c r="V104" s="311"/>
      <c r="W104" s="314"/>
      <c r="X104" s="315"/>
      <c r="Y104" s="312" t="str">
        <f t="shared" si="21"/>
        <v/>
      </c>
      <c r="AA104" s="317" t="str">
        <f t="shared" si="22"/>
        <v/>
      </c>
    </row>
    <row r="105" spans="1:27" s="316" customFormat="1" x14ac:dyDescent="0.2">
      <c r="A105" s="172">
        <v>893206</v>
      </c>
      <c r="B105" s="172" t="s">
        <v>143</v>
      </c>
      <c r="C105" s="172" t="s">
        <v>186</v>
      </c>
      <c r="D105" s="172" t="s">
        <v>192</v>
      </c>
      <c r="E105" s="172" t="s">
        <v>217</v>
      </c>
      <c r="F105" s="172" t="s">
        <v>74</v>
      </c>
      <c r="G105" s="221">
        <v>245</v>
      </c>
      <c r="H105" s="221" t="s">
        <v>78</v>
      </c>
      <c r="I105" s="220" t="s">
        <v>225</v>
      </c>
      <c r="J105" s="172" t="s">
        <v>243</v>
      </c>
      <c r="K105" s="172" t="s">
        <v>236</v>
      </c>
      <c r="L105" s="307">
        <v>5935</v>
      </c>
      <c r="M105" s="307"/>
      <c r="N105" s="307">
        <f t="shared" si="17"/>
        <v>5935</v>
      </c>
      <c r="O105" s="308"/>
      <c r="P105" s="309"/>
      <c r="Q105" s="310" t="str">
        <f t="shared" si="18"/>
        <v>-</v>
      </c>
      <c r="R105" s="311"/>
      <c r="S105" s="312" t="str">
        <f t="shared" si="19"/>
        <v/>
      </c>
      <c r="T105" s="311"/>
      <c r="U105" s="313" t="str">
        <f t="shared" si="20"/>
        <v/>
      </c>
      <c r="V105" s="311"/>
      <c r="W105" s="314"/>
      <c r="X105" s="315"/>
      <c r="Y105" s="312" t="str">
        <f t="shared" si="21"/>
        <v/>
      </c>
      <c r="AA105" s="317" t="str">
        <f t="shared" si="22"/>
        <v/>
      </c>
    </row>
    <row r="106" spans="1:27" s="316" customFormat="1" x14ac:dyDescent="0.2">
      <c r="A106" s="172">
        <v>890572</v>
      </c>
      <c r="B106" s="172" t="s">
        <v>145</v>
      </c>
      <c r="C106" s="172" t="s">
        <v>186</v>
      </c>
      <c r="D106" s="172" t="s">
        <v>192</v>
      </c>
      <c r="E106" s="172" t="s">
        <v>216</v>
      </c>
      <c r="F106" s="172" t="s">
        <v>76</v>
      </c>
      <c r="G106" s="221">
        <v>265</v>
      </c>
      <c r="H106" s="221" t="s">
        <v>78</v>
      </c>
      <c r="I106" s="220" t="s">
        <v>225</v>
      </c>
      <c r="J106" s="172" t="s">
        <v>252</v>
      </c>
      <c r="K106" s="172" t="s">
        <v>236</v>
      </c>
      <c r="L106" s="307">
        <v>6531</v>
      </c>
      <c r="M106" s="307"/>
      <c r="N106" s="307">
        <f t="shared" ref="N106:N134" si="23">L106*(1-$N$12)</f>
        <v>6531</v>
      </c>
      <c r="O106" s="308"/>
      <c r="P106" s="309"/>
      <c r="Q106" s="310" t="str">
        <f t="shared" si="18"/>
        <v>-</v>
      </c>
      <c r="R106" s="311"/>
      <c r="S106" s="312" t="str">
        <f t="shared" si="19"/>
        <v/>
      </c>
      <c r="T106" s="311"/>
      <c r="U106" s="313" t="str">
        <f t="shared" si="20"/>
        <v/>
      </c>
      <c r="V106" s="311"/>
      <c r="W106" s="314"/>
      <c r="X106" s="315"/>
      <c r="Y106" s="312" t="str">
        <f t="shared" si="21"/>
        <v/>
      </c>
      <c r="AA106" s="317" t="str">
        <f t="shared" si="22"/>
        <v/>
      </c>
    </row>
    <row r="107" spans="1:27" s="316" customFormat="1" x14ac:dyDescent="0.2">
      <c r="A107" s="172">
        <v>893045</v>
      </c>
      <c r="B107" s="172" t="s">
        <v>146</v>
      </c>
      <c r="C107" s="172" t="s">
        <v>186</v>
      </c>
      <c r="D107" s="172" t="s">
        <v>192</v>
      </c>
      <c r="E107" s="172" t="s">
        <v>217</v>
      </c>
      <c r="F107" s="172" t="s">
        <v>74</v>
      </c>
      <c r="G107" s="221">
        <v>265</v>
      </c>
      <c r="H107" s="221" t="s">
        <v>78</v>
      </c>
      <c r="I107" s="220" t="s">
        <v>225</v>
      </c>
      <c r="J107" s="172" t="s">
        <v>243</v>
      </c>
      <c r="K107" s="172" t="s">
        <v>236</v>
      </c>
      <c r="L107" s="307">
        <v>6938</v>
      </c>
      <c r="M107" s="307"/>
      <c r="N107" s="307">
        <f t="shared" si="23"/>
        <v>6938</v>
      </c>
      <c r="O107" s="308"/>
      <c r="P107" s="309"/>
      <c r="Q107" s="310" t="str">
        <f t="shared" si="18"/>
        <v>-</v>
      </c>
      <c r="R107" s="311"/>
      <c r="S107" s="312" t="str">
        <f t="shared" si="19"/>
        <v/>
      </c>
      <c r="T107" s="311"/>
      <c r="U107" s="313" t="str">
        <f t="shared" si="20"/>
        <v/>
      </c>
      <c r="V107" s="311"/>
      <c r="W107" s="314"/>
      <c r="X107" s="315"/>
      <c r="Y107" s="312" t="str">
        <f t="shared" si="21"/>
        <v/>
      </c>
      <c r="AA107" s="317" t="str">
        <f t="shared" si="22"/>
        <v/>
      </c>
    </row>
    <row r="108" spans="1:27" s="316" customFormat="1" x14ac:dyDescent="0.2">
      <c r="A108" s="172">
        <v>890587</v>
      </c>
      <c r="B108" s="172" t="s">
        <v>147</v>
      </c>
      <c r="C108" s="172" t="s">
        <v>186</v>
      </c>
      <c r="D108" s="172" t="s">
        <v>192</v>
      </c>
      <c r="E108" s="172" t="s">
        <v>217</v>
      </c>
      <c r="F108" s="172" t="s">
        <v>74</v>
      </c>
      <c r="G108" s="221">
        <v>435</v>
      </c>
      <c r="H108" s="221" t="s">
        <v>227</v>
      </c>
      <c r="I108" s="220" t="s">
        <v>225</v>
      </c>
      <c r="J108" s="172" t="s">
        <v>243</v>
      </c>
      <c r="K108" s="172" t="s">
        <v>236</v>
      </c>
      <c r="L108" s="307">
        <v>12249</v>
      </c>
      <c r="M108" s="307"/>
      <c r="N108" s="307">
        <f t="shared" si="23"/>
        <v>12249</v>
      </c>
      <c r="O108" s="308"/>
      <c r="P108" s="309"/>
      <c r="Q108" s="310" t="str">
        <f t="shared" si="18"/>
        <v>-</v>
      </c>
      <c r="R108" s="311"/>
      <c r="S108" s="312" t="str">
        <f t="shared" si="19"/>
        <v/>
      </c>
      <c r="T108" s="311"/>
      <c r="U108" s="313" t="str">
        <f t="shared" si="20"/>
        <v/>
      </c>
      <c r="V108" s="311"/>
      <c r="W108" s="314"/>
      <c r="X108" s="315"/>
      <c r="Y108" s="312" t="str">
        <f t="shared" si="21"/>
        <v/>
      </c>
      <c r="AA108" s="317" t="str">
        <f t="shared" si="22"/>
        <v/>
      </c>
    </row>
    <row r="109" spans="1:27" s="316" customFormat="1" x14ac:dyDescent="0.2">
      <c r="A109" s="323">
        <v>894246</v>
      </c>
      <c r="B109" s="323" t="s">
        <v>338</v>
      </c>
      <c r="C109" s="323" t="s">
        <v>186</v>
      </c>
      <c r="D109" s="323" t="s">
        <v>192</v>
      </c>
      <c r="E109" s="323" t="s">
        <v>217</v>
      </c>
      <c r="F109" s="323" t="s">
        <v>74</v>
      </c>
      <c r="G109" s="324">
        <v>435</v>
      </c>
      <c r="H109" s="324" t="s">
        <v>227</v>
      </c>
      <c r="I109" s="325" t="s">
        <v>225</v>
      </c>
      <c r="J109" s="323" t="s">
        <v>243</v>
      </c>
      <c r="K109" s="323" t="s">
        <v>241</v>
      </c>
      <c r="L109" s="307">
        <v>9241</v>
      </c>
      <c r="M109" s="307"/>
      <c r="N109" s="307">
        <f t="shared" si="23"/>
        <v>9241</v>
      </c>
      <c r="O109" s="308"/>
      <c r="P109" s="309"/>
      <c r="Q109" s="310" t="str">
        <f t="shared" si="18"/>
        <v>-</v>
      </c>
      <c r="R109" s="311"/>
      <c r="S109" s="312" t="str">
        <f t="shared" si="19"/>
        <v/>
      </c>
      <c r="T109" s="311"/>
      <c r="U109" s="313" t="str">
        <f t="shared" si="20"/>
        <v/>
      </c>
      <c r="V109" s="311"/>
      <c r="W109" s="314"/>
      <c r="X109" s="315"/>
      <c r="Y109" s="312" t="str">
        <f t="shared" si="21"/>
        <v/>
      </c>
      <c r="AA109" s="317" t="str">
        <f t="shared" si="22"/>
        <v/>
      </c>
    </row>
    <row r="110" spans="1:27" s="316" customFormat="1" x14ac:dyDescent="0.2">
      <c r="A110" s="172">
        <v>893225</v>
      </c>
      <c r="B110" s="172" t="s">
        <v>295</v>
      </c>
      <c r="C110" s="172" t="s">
        <v>186</v>
      </c>
      <c r="D110" s="172" t="s">
        <v>192</v>
      </c>
      <c r="E110" s="172" t="s">
        <v>216</v>
      </c>
      <c r="F110" s="172" t="s">
        <v>76</v>
      </c>
      <c r="G110" s="221">
        <v>11</v>
      </c>
      <c r="H110" s="221" t="s">
        <v>77</v>
      </c>
      <c r="I110" s="220" t="s">
        <v>4</v>
      </c>
      <c r="J110" s="172" t="s">
        <v>252</v>
      </c>
      <c r="K110" s="172" t="s">
        <v>236</v>
      </c>
      <c r="L110" s="307">
        <v>8049</v>
      </c>
      <c r="M110" s="307"/>
      <c r="N110" s="307">
        <f t="shared" si="23"/>
        <v>8049</v>
      </c>
      <c r="O110" s="308"/>
      <c r="P110" s="309"/>
      <c r="Q110" s="310" t="str">
        <f t="shared" si="18"/>
        <v>-</v>
      </c>
      <c r="R110" s="311"/>
      <c r="S110" s="312" t="str">
        <f t="shared" si="19"/>
        <v/>
      </c>
      <c r="T110" s="311"/>
      <c r="U110" s="313" t="str">
        <f t="shared" si="20"/>
        <v/>
      </c>
      <c r="V110" s="311"/>
      <c r="W110" s="314"/>
      <c r="X110" s="315"/>
      <c r="Y110" s="312" t="str">
        <f t="shared" si="21"/>
        <v/>
      </c>
      <c r="AA110" s="317" t="str">
        <f t="shared" si="22"/>
        <v/>
      </c>
    </row>
    <row r="111" spans="1:27" s="316" customFormat="1" x14ac:dyDescent="0.2">
      <c r="A111" s="172">
        <v>892247</v>
      </c>
      <c r="B111" s="172" t="s">
        <v>148</v>
      </c>
      <c r="C111" s="172" t="s">
        <v>186</v>
      </c>
      <c r="D111" s="172" t="s">
        <v>192</v>
      </c>
      <c r="E111" s="172" t="s">
        <v>217</v>
      </c>
      <c r="F111" s="172" t="s">
        <v>74</v>
      </c>
      <c r="G111" s="221">
        <v>11</v>
      </c>
      <c r="H111" s="221" t="s">
        <v>77</v>
      </c>
      <c r="I111" s="220" t="s">
        <v>4</v>
      </c>
      <c r="J111" s="172" t="s">
        <v>243</v>
      </c>
      <c r="K111" s="172" t="s">
        <v>236</v>
      </c>
      <c r="L111" s="307">
        <v>8401</v>
      </c>
      <c r="M111" s="307"/>
      <c r="N111" s="307">
        <f t="shared" si="23"/>
        <v>8401</v>
      </c>
      <c r="O111" s="308"/>
      <c r="P111" s="309"/>
      <c r="Q111" s="310" t="str">
        <f t="shared" si="18"/>
        <v>-</v>
      </c>
      <c r="R111" s="311"/>
      <c r="S111" s="312" t="str">
        <f t="shared" si="19"/>
        <v/>
      </c>
      <c r="T111" s="311"/>
      <c r="U111" s="313" t="str">
        <f t="shared" si="20"/>
        <v/>
      </c>
      <c r="V111" s="311"/>
      <c r="W111" s="314"/>
      <c r="X111" s="315"/>
      <c r="Y111" s="312" t="str">
        <f t="shared" si="21"/>
        <v/>
      </c>
      <c r="AA111" s="317" t="str">
        <f t="shared" si="22"/>
        <v/>
      </c>
    </row>
    <row r="112" spans="1:27" s="316" customFormat="1" x14ac:dyDescent="0.2">
      <c r="A112" s="172">
        <v>892470</v>
      </c>
      <c r="B112" s="172" t="s">
        <v>150</v>
      </c>
      <c r="C112" s="172" t="s">
        <v>186</v>
      </c>
      <c r="D112" s="172" t="s">
        <v>191</v>
      </c>
      <c r="E112" s="172" t="s">
        <v>220</v>
      </c>
      <c r="F112" s="172" t="s">
        <v>76</v>
      </c>
      <c r="G112" s="221">
        <v>13</v>
      </c>
      <c r="H112" s="221" t="s">
        <v>77</v>
      </c>
      <c r="I112" s="220" t="s">
        <v>4</v>
      </c>
      <c r="J112" s="172" t="s">
        <v>265</v>
      </c>
      <c r="K112" s="172" t="s">
        <v>236</v>
      </c>
      <c r="L112" s="307">
        <v>12981</v>
      </c>
      <c r="M112" s="307"/>
      <c r="N112" s="307">
        <f t="shared" si="23"/>
        <v>12981</v>
      </c>
      <c r="O112" s="308"/>
      <c r="P112" s="309"/>
      <c r="Q112" s="310" t="str">
        <f t="shared" si="18"/>
        <v>-</v>
      </c>
      <c r="R112" s="311"/>
      <c r="S112" s="312" t="str">
        <f t="shared" si="19"/>
        <v/>
      </c>
      <c r="T112" s="311"/>
      <c r="U112" s="313" t="str">
        <f t="shared" si="20"/>
        <v/>
      </c>
      <c r="V112" s="311"/>
      <c r="W112" s="314"/>
      <c r="X112" s="315"/>
      <c r="Y112" s="312" t="str">
        <f t="shared" si="21"/>
        <v/>
      </c>
      <c r="AA112" s="317" t="str">
        <f t="shared" si="22"/>
        <v/>
      </c>
    </row>
    <row r="113" spans="1:27" s="316" customFormat="1" x14ac:dyDescent="0.2">
      <c r="A113" s="172">
        <v>891717</v>
      </c>
      <c r="B113" s="172" t="s">
        <v>149</v>
      </c>
      <c r="C113" s="172" t="s">
        <v>186</v>
      </c>
      <c r="D113" s="172" t="s">
        <v>192</v>
      </c>
      <c r="E113" s="172" t="s">
        <v>220</v>
      </c>
      <c r="F113" s="172" t="s">
        <v>76</v>
      </c>
      <c r="G113" s="221">
        <v>13</v>
      </c>
      <c r="H113" s="221" t="s">
        <v>77</v>
      </c>
      <c r="I113" s="220" t="s">
        <v>4</v>
      </c>
      <c r="J113" s="172" t="s">
        <v>247</v>
      </c>
      <c r="K113" s="172" t="s">
        <v>236</v>
      </c>
      <c r="L113" s="307">
        <v>13089</v>
      </c>
      <c r="M113" s="307"/>
      <c r="N113" s="307">
        <f t="shared" si="23"/>
        <v>13089</v>
      </c>
      <c r="O113" s="308"/>
      <c r="P113" s="309"/>
      <c r="Q113" s="310" t="str">
        <f t="shared" si="18"/>
        <v>-</v>
      </c>
      <c r="R113" s="311"/>
      <c r="S113" s="312" t="str">
        <f t="shared" si="19"/>
        <v/>
      </c>
      <c r="T113" s="311"/>
      <c r="U113" s="313" t="str">
        <f t="shared" si="20"/>
        <v/>
      </c>
      <c r="V113" s="311"/>
      <c r="W113" s="314"/>
      <c r="X113" s="315"/>
      <c r="Y113" s="312" t="str">
        <f t="shared" si="21"/>
        <v/>
      </c>
      <c r="AA113" s="317" t="str">
        <f t="shared" si="22"/>
        <v/>
      </c>
    </row>
    <row r="114" spans="1:27" s="316" customFormat="1" x14ac:dyDescent="0.2">
      <c r="A114" s="172">
        <v>894052</v>
      </c>
      <c r="B114" s="172" t="s">
        <v>264</v>
      </c>
      <c r="C114" s="172" t="s">
        <v>186</v>
      </c>
      <c r="D114" s="172" t="s">
        <v>192</v>
      </c>
      <c r="E114" s="172" t="s">
        <v>220</v>
      </c>
      <c r="F114" s="172" t="s">
        <v>76</v>
      </c>
      <c r="G114" s="221">
        <v>13</v>
      </c>
      <c r="H114" s="221" t="s">
        <v>77</v>
      </c>
      <c r="I114" s="220" t="s">
        <v>4</v>
      </c>
      <c r="J114" s="172" t="s">
        <v>247</v>
      </c>
      <c r="K114" s="172" t="s">
        <v>236</v>
      </c>
      <c r="L114" s="307">
        <v>12439</v>
      </c>
      <c r="M114" s="307"/>
      <c r="N114" s="307">
        <f t="shared" si="23"/>
        <v>12439</v>
      </c>
      <c r="O114" s="308"/>
      <c r="P114" s="309"/>
      <c r="Q114" s="310" t="str">
        <f t="shared" si="18"/>
        <v>-</v>
      </c>
      <c r="R114" s="311"/>
      <c r="S114" s="312" t="str">
        <f t="shared" si="19"/>
        <v/>
      </c>
      <c r="T114" s="311"/>
      <c r="U114" s="313" t="str">
        <f t="shared" si="20"/>
        <v/>
      </c>
      <c r="V114" s="311"/>
      <c r="W114" s="314"/>
      <c r="X114" s="315"/>
      <c r="Y114" s="312" t="str">
        <f t="shared" si="21"/>
        <v/>
      </c>
      <c r="AA114" s="317" t="str">
        <f t="shared" si="22"/>
        <v/>
      </c>
    </row>
    <row r="115" spans="1:27" s="316" customFormat="1" x14ac:dyDescent="0.2">
      <c r="A115" s="323">
        <v>890655</v>
      </c>
      <c r="B115" s="323" t="s">
        <v>339</v>
      </c>
      <c r="C115" s="323" t="s">
        <v>186</v>
      </c>
      <c r="D115" s="323" t="s">
        <v>192</v>
      </c>
      <c r="E115" s="323" t="s">
        <v>220</v>
      </c>
      <c r="F115" s="323" t="s">
        <v>76</v>
      </c>
      <c r="G115" s="324">
        <v>13</v>
      </c>
      <c r="H115" s="324" t="s">
        <v>77</v>
      </c>
      <c r="I115" s="325" t="s">
        <v>4</v>
      </c>
      <c r="J115" s="323" t="s">
        <v>247</v>
      </c>
      <c r="K115" s="323" t="s">
        <v>241</v>
      </c>
      <c r="L115" s="307">
        <v>10244</v>
      </c>
      <c r="M115" s="307"/>
      <c r="N115" s="307">
        <f t="shared" si="23"/>
        <v>10244</v>
      </c>
      <c r="O115" s="308"/>
      <c r="P115" s="309"/>
      <c r="Q115" s="310" t="str">
        <f t="shared" si="18"/>
        <v>-</v>
      </c>
      <c r="R115" s="311"/>
      <c r="S115" s="312" t="str">
        <f t="shared" si="19"/>
        <v/>
      </c>
      <c r="T115" s="311"/>
      <c r="U115" s="313" t="str">
        <f t="shared" si="20"/>
        <v/>
      </c>
      <c r="V115" s="311"/>
      <c r="W115" s="314"/>
      <c r="X115" s="315"/>
      <c r="Y115" s="312" t="str">
        <f t="shared" si="21"/>
        <v/>
      </c>
      <c r="AA115" s="317" t="str">
        <f t="shared" si="22"/>
        <v/>
      </c>
    </row>
    <row r="116" spans="1:27" s="316" customFormat="1" x14ac:dyDescent="0.2">
      <c r="A116" s="172">
        <v>890660</v>
      </c>
      <c r="B116" s="172" t="s">
        <v>675</v>
      </c>
      <c r="C116" s="172" t="s">
        <v>186</v>
      </c>
      <c r="D116" s="172" t="s">
        <v>192</v>
      </c>
      <c r="E116" s="172" t="s">
        <v>220</v>
      </c>
      <c r="F116" s="172" t="s">
        <v>76</v>
      </c>
      <c r="G116" s="221">
        <v>13</v>
      </c>
      <c r="H116" s="221" t="s">
        <v>77</v>
      </c>
      <c r="I116" s="220" t="s">
        <v>4</v>
      </c>
      <c r="J116" s="172" t="s">
        <v>681</v>
      </c>
      <c r="K116" s="172" t="s">
        <v>236</v>
      </c>
      <c r="L116" s="307">
        <v>13089</v>
      </c>
      <c r="M116" s="307"/>
      <c r="N116" s="307">
        <f t="shared" si="23"/>
        <v>13089</v>
      </c>
      <c r="O116" s="308"/>
      <c r="P116" s="309"/>
      <c r="Q116" s="310" t="str">
        <f t="shared" si="18"/>
        <v>-</v>
      </c>
      <c r="R116" s="311"/>
      <c r="S116" s="312" t="str">
        <f t="shared" si="19"/>
        <v/>
      </c>
      <c r="T116" s="311"/>
      <c r="U116" s="313" t="str">
        <f t="shared" si="20"/>
        <v/>
      </c>
      <c r="V116" s="311"/>
      <c r="W116" s="314"/>
      <c r="X116" s="315"/>
      <c r="Y116" s="312" t="str">
        <f t="shared" si="21"/>
        <v/>
      </c>
      <c r="AA116" s="317" t="str">
        <f t="shared" si="22"/>
        <v/>
      </c>
    </row>
    <row r="117" spans="1:27" s="316" customFormat="1" x14ac:dyDescent="0.2">
      <c r="A117" s="172">
        <v>890670</v>
      </c>
      <c r="B117" s="172" t="s">
        <v>152</v>
      </c>
      <c r="C117" s="172" t="s">
        <v>186</v>
      </c>
      <c r="D117" s="172" t="s">
        <v>191</v>
      </c>
      <c r="E117" s="172" t="s">
        <v>219</v>
      </c>
      <c r="F117" s="172" t="s">
        <v>258</v>
      </c>
      <c r="G117" s="221">
        <v>275</v>
      </c>
      <c r="H117" s="221" t="s">
        <v>78</v>
      </c>
      <c r="I117" s="220" t="s">
        <v>4</v>
      </c>
      <c r="J117" s="172" t="s">
        <v>261</v>
      </c>
      <c r="K117" s="172" t="s">
        <v>236</v>
      </c>
      <c r="L117" s="307">
        <v>9295</v>
      </c>
      <c r="M117" s="307"/>
      <c r="N117" s="307">
        <f t="shared" si="23"/>
        <v>9295</v>
      </c>
      <c r="O117" s="308"/>
      <c r="P117" s="309"/>
      <c r="Q117" s="310" t="str">
        <f t="shared" si="18"/>
        <v>-</v>
      </c>
      <c r="R117" s="311"/>
      <c r="S117" s="312" t="str">
        <f t="shared" si="19"/>
        <v/>
      </c>
      <c r="T117" s="311"/>
      <c r="U117" s="313" t="str">
        <f t="shared" si="20"/>
        <v/>
      </c>
      <c r="V117" s="311"/>
      <c r="W117" s="314"/>
      <c r="X117" s="315"/>
      <c r="Y117" s="312" t="str">
        <f t="shared" si="21"/>
        <v/>
      </c>
      <c r="AA117" s="317" t="str">
        <f t="shared" si="22"/>
        <v/>
      </c>
    </row>
    <row r="118" spans="1:27" s="316" customFormat="1" x14ac:dyDescent="0.2">
      <c r="A118" s="172">
        <v>891718</v>
      </c>
      <c r="B118" s="172" t="s">
        <v>676</v>
      </c>
      <c r="C118" s="172" t="s">
        <v>186</v>
      </c>
      <c r="D118" s="172" t="s">
        <v>192</v>
      </c>
      <c r="E118" s="172" t="s">
        <v>219</v>
      </c>
      <c r="F118" s="172" t="s">
        <v>258</v>
      </c>
      <c r="G118" s="221">
        <v>275</v>
      </c>
      <c r="H118" s="221" t="s">
        <v>78</v>
      </c>
      <c r="I118" s="220" t="s">
        <v>4</v>
      </c>
      <c r="J118" s="172" t="s">
        <v>260</v>
      </c>
      <c r="K118" s="172" t="s">
        <v>236</v>
      </c>
      <c r="L118" s="307">
        <v>9295</v>
      </c>
      <c r="M118" s="307"/>
      <c r="N118" s="307">
        <f t="shared" si="23"/>
        <v>9295</v>
      </c>
      <c r="O118" s="308"/>
      <c r="P118" s="309"/>
      <c r="Q118" s="310" t="str">
        <f t="shared" si="18"/>
        <v>-</v>
      </c>
      <c r="R118" s="311"/>
      <c r="S118" s="312" t="str">
        <f t="shared" si="19"/>
        <v/>
      </c>
      <c r="T118" s="311"/>
      <c r="U118" s="313" t="str">
        <f t="shared" si="20"/>
        <v/>
      </c>
      <c r="V118" s="311"/>
      <c r="W118" s="314"/>
      <c r="X118" s="315"/>
      <c r="Y118" s="312" t="str">
        <f t="shared" si="21"/>
        <v/>
      </c>
      <c r="AA118" s="317" t="str">
        <f t="shared" si="22"/>
        <v/>
      </c>
    </row>
    <row r="119" spans="1:27" s="316" customFormat="1" x14ac:dyDescent="0.2">
      <c r="A119" s="323">
        <v>894228</v>
      </c>
      <c r="B119" s="323" t="s">
        <v>341</v>
      </c>
      <c r="C119" s="323" t="s">
        <v>186</v>
      </c>
      <c r="D119" s="323" t="s">
        <v>192</v>
      </c>
      <c r="E119" s="323" t="s">
        <v>218</v>
      </c>
      <c r="F119" s="323" t="s">
        <v>258</v>
      </c>
      <c r="G119" s="324">
        <v>275</v>
      </c>
      <c r="H119" s="324" t="s">
        <v>78</v>
      </c>
      <c r="I119" s="325" t="s">
        <v>4</v>
      </c>
      <c r="J119" s="323" t="s">
        <v>263</v>
      </c>
      <c r="K119" s="323" t="s">
        <v>241</v>
      </c>
      <c r="L119" s="307">
        <v>7588</v>
      </c>
      <c r="M119" s="307"/>
      <c r="N119" s="307">
        <f t="shared" si="23"/>
        <v>7588</v>
      </c>
      <c r="O119" s="308"/>
      <c r="P119" s="309"/>
      <c r="Q119" s="310" t="str">
        <f t="shared" si="18"/>
        <v>-</v>
      </c>
      <c r="R119" s="311"/>
      <c r="S119" s="312" t="str">
        <f t="shared" si="19"/>
        <v/>
      </c>
      <c r="T119" s="311"/>
      <c r="U119" s="313" t="str">
        <f t="shared" si="20"/>
        <v/>
      </c>
      <c r="V119" s="311"/>
      <c r="W119" s="314"/>
      <c r="X119" s="315"/>
      <c r="Y119" s="312" t="str">
        <f t="shared" si="21"/>
        <v/>
      </c>
      <c r="AA119" s="317" t="str">
        <f t="shared" si="22"/>
        <v/>
      </c>
    </row>
    <row r="120" spans="1:27" s="316" customFormat="1" x14ac:dyDescent="0.2">
      <c r="A120" s="172">
        <v>893621</v>
      </c>
      <c r="B120" s="172" t="s">
        <v>340</v>
      </c>
      <c r="C120" s="172" t="s">
        <v>186</v>
      </c>
      <c r="D120" s="172" t="s">
        <v>191</v>
      </c>
      <c r="E120" s="172" t="s">
        <v>219</v>
      </c>
      <c r="F120" s="172" t="s">
        <v>76</v>
      </c>
      <c r="G120" s="221">
        <v>275</v>
      </c>
      <c r="H120" s="221" t="s">
        <v>78</v>
      </c>
      <c r="I120" s="220" t="s">
        <v>4</v>
      </c>
      <c r="J120" s="172" t="s">
        <v>262</v>
      </c>
      <c r="K120" s="172" t="s">
        <v>236</v>
      </c>
      <c r="L120" s="307">
        <v>9295</v>
      </c>
      <c r="M120" s="307"/>
      <c r="N120" s="307">
        <f t="shared" si="23"/>
        <v>9295</v>
      </c>
      <c r="O120" s="308"/>
      <c r="P120" s="309"/>
      <c r="Q120" s="310" t="str">
        <f t="shared" si="18"/>
        <v>-</v>
      </c>
      <c r="R120" s="311"/>
      <c r="S120" s="312" t="str">
        <f t="shared" si="19"/>
        <v/>
      </c>
      <c r="T120" s="311"/>
      <c r="U120" s="313" t="str">
        <f t="shared" si="20"/>
        <v/>
      </c>
      <c r="V120" s="311"/>
      <c r="W120" s="314"/>
      <c r="X120" s="315"/>
      <c r="Y120" s="312" t="str">
        <f t="shared" si="21"/>
        <v/>
      </c>
      <c r="AA120" s="317" t="str">
        <f t="shared" si="22"/>
        <v/>
      </c>
    </row>
    <row r="121" spans="1:27" s="316" customFormat="1" x14ac:dyDescent="0.2">
      <c r="A121" s="172">
        <v>893901</v>
      </c>
      <c r="B121" s="172" t="s">
        <v>151</v>
      </c>
      <c r="C121" s="172" t="s">
        <v>186</v>
      </c>
      <c r="D121" s="172" t="s">
        <v>192</v>
      </c>
      <c r="E121" s="172" t="s">
        <v>218</v>
      </c>
      <c r="F121" s="172" t="s">
        <v>76</v>
      </c>
      <c r="G121" s="221">
        <v>275</v>
      </c>
      <c r="H121" s="221" t="s">
        <v>78</v>
      </c>
      <c r="I121" s="220" t="s">
        <v>4</v>
      </c>
      <c r="J121" s="172" t="s">
        <v>263</v>
      </c>
      <c r="K121" s="172" t="s">
        <v>236</v>
      </c>
      <c r="L121" s="307">
        <v>9458</v>
      </c>
      <c r="M121" s="307"/>
      <c r="N121" s="307">
        <f t="shared" si="23"/>
        <v>9458</v>
      </c>
      <c r="O121" s="308"/>
      <c r="P121" s="309"/>
      <c r="Q121" s="310" t="str">
        <f t="shared" si="18"/>
        <v>-</v>
      </c>
      <c r="R121" s="311"/>
      <c r="S121" s="312" t="str">
        <f t="shared" si="19"/>
        <v/>
      </c>
      <c r="T121" s="311"/>
      <c r="U121" s="313" t="str">
        <f t="shared" si="20"/>
        <v/>
      </c>
      <c r="V121" s="311"/>
      <c r="W121" s="314"/>
      <c r="X121" s="315"/>
      <c r="Y121" s="312" t="str">
        <f t="shared" si="21"/>
        <v/>
      </c>
      <c r="AA121" s="317" t="str">
        <f t="shared" si="22"/>
        <v/>
      </c>
    </row>
    <row r="122" spans="1:27" s="316" customFormat="1" x14ac:dyDescent="0.2">
      <c r="A122" s="172">
        <v>894036</v>
      </c>
      <c r="B122" s="172" t="s">
        <v>153</v>
      </c>
      <c r="C122" s="172" t="s">
        <v>186</v>
      </c>
      <c r="D122" s="172" t="s">
        <v>192</v>
      </c>
      <c r="E122" s="172" t="s">
        <v>218</v>
      </c>
      <c r="F122" s="172" t="s">
        <v>76</v>
      </c>
      <c r="G122" s="221">
        <v>295</v>
      </c>
      <c r="H122" s="221" t="s">
        <v>229</v>
      </c>
      <c r="I122" s="220" t="s">
        <v>4</v>
      </c>
      <c r="J122" s="172" t="s">
        <v>249</v>
      </c>
      <c r="K122" s="172" t="s">
        <v>236</v>
      </c>
      <c r="L122" s="307">
        <v>10027</v>
      </c>
      <c r="M122" s="307"/>
      <c r="N122" s="307">
        <f t="shared" si="23"/>
        <v>10027</v>
      </c>
      <c r="O122" s="308"/>
      <c r="P122" s="309"/>
      <c r="Q122" s="310" t="str">
        <f t="shared" si="18"/>
        <v>-</v>
      </c>
      <c r="R122" s="311"/>
      <c r="S122" s="312" t="str">
        <f t="shared" si="19"/>
        <v/>
      </c>
      <c r="T122" s="311"/>
      <c r="U122" s="313" t="str">
        <f t="shared" si="20"/>
        <v/>
      </c>
      <c r="V122" s="311"/>
      <c r="W122" s="314"/>
      <c r="X122" s="315"/>
      <c r="Y122" s="312" t="str">
        <f t="shared" si="21"/>
        <v/>
      </c>
      <c r="AA122" s="317" t="str">
        <f t="shared" si="22"/>
        <v/>
      </c>
    </row>
    <row r="123" spans="1:27" s="316" customFormat="1" x14ac:dyDescent="0.2">
      <c r="A123" s="323">
        <v>894039</v>
      </c>
      <c r="B123" s="323" t="s">
        <v>342</v>
      </c>
      <c r="C123" s="323" t="s">
        <v>186</v>
      </c>
      <c r="D123" s="323" t="s">
        <v>192</v>
      </c>
      <c r="E123" s="323" t="s">
        <v>218</v>
      </c>
      <c r="F123" s="323" t="s">
        <v>76</v>
      </c>
      <c r="G123" s="324">
        <v>295</v>
      </c>
      <c r="H123" s="324" t="s">
        <v>229</v>
      </c>
      <c r="I123" s="325" t="s">
        <v>4</v>
      </c>
      <c r="J123" s="323" t="s">
        <v>249</v>
      </c>
      <c r="K123" s="323" t="s">
        <v>241</v>
      </c>
      <c r="L123" s="307">
        <v>8509</v>
      </c>
      <c r="M123" s="307"/>
      <c r="N123" s="307">
        <f t="shared" si="23"/>
        <v>8509</v>
      </c>
      <c r="O123" s="308"/>
      <c r="P123" s="309"/>
      <c r="Q123" s="310" t="str">
        <f t="shared" si="18"/>
        <v>-</v>
      </c>
      <c r="R123" s="311"/>
      <c r="S123" s="312" t="str">
        <f t="shared" si="19"/>
        <v/>
      </c>
      <c r="T123" s="311"/>
      <c r="U123" s="313" t="str">
        <f t="shared" si="20"/>
        <v/>
      </c>
      <c r="V123" s="311"/>
      <c r="W123" s="314"/>
      <c r="X123" s="315"/>
      <c r="Y123" s="312" t="str">
        <f t="shared" si="21"/>
        <v/>
      </c>
      <c r="AA123" s="317" t="str">
        <f t="shared" si="22"/>
        <v/>
      </c>
    </row>
    <row r="124" spans="1:27" s="316" customFormat="1" x14ac:dyDescent="0.2">
      <c r="A124" s="172">
        <v>892474</v>
      </c>
      <c r="B124" s="172" t="s">
        <v>158</v>
      </c>
      <c r="C124" s="172" t="s">
        <v>186</v>
      </c>
      <c r="D124" s="172" t="s">
        <v>192</v>
      </c>
      <c r="E124" s="172" t="s">
        <v>218</v>
      </c>
      <c r="F124" s="172" t="s">
        <v>258</v>
      </c>
      <c r="G124" s="221">
        <v>295</v>
      </c>
      <c r="H124" s="221" t="s">
        <v>230</v>
      </c>
      <c r="I124" s="220" t="s">
        <v>4</v>
      </c>
      <c r="J124" s="172" t="s">
        <v>257</v>
      </c>
      <c r="K124" s="172" t="s">
        <v>236</v>
      </c>
      <c r="L124" s="307">
        <v>10298</v>
      </c>
      <c r="M124" s="307"/>
      <c r="N124" s="307">
        <f t="shared" si="23"/>
        <v>10298</v>
      </c>
      <c r="O124" s="308"/>
      <c r="P124" s="309"/>
      <c r="Q124" s="310" t="str">
        <f t="shared" si="18"/>
        <v>-</v>
      </c>
      <c r="R124" s="311"/>
      <c r="S124" s="312" t="str">
        <f t="shared" si="19"/>
        <v/>
      </c>
      <c r="T124" s="311"/>
      <c r="U124" s="313" t="str">
        <f t="shared" si="20"/>
        <v/>
      </c>
      <c r="V124" s="311"/>
      <c r="W124" s="314"/>
      <c r="X124" s="315"/>
      <c r="Y124" s="312" t="str">
        <f t="shared" si="21"/>
        <v/>
      </c>
      <c r="AA124" s="317" t="str">
        <f t="shared" si="22"/>
        <v/>
      </c>
    </row>
    <row r="125" spans="1:27" s="316" customFormat="1" x14ac:dyDescent="0.2">
      <c r="A125" s="172">
        <v>891708</v>
      </c>
      <c r="B125" s="172" t="s">
        <v>156</v>
      </c>
      <c r="C125" s="172" t="s">
        <v>186</v>
      </c>
      <c r="D125" s="172" t="s">
        <v>192</v>
      </c>
      <c r="E125" s="172" t="s">
        <v>217</v>
      </c>
      <c r="F125" s="172" t="s">
        <v>76</v>
      </c>
      <c r="G125" s="221">
        <v>295</v>
      </c>
      <c r="H125" s="221" t="s">
        <v>230</v>
      </c>
      <c r="I125" s="220" t="s">
        <v>4</v>
      </c>
      <c r="J125" s="172" t="s">
        <v>250</v>
      </c>
      <c r="K125" s="172" t="s">
        <v>236</v>
      </c>
      <c r="L125" s="307">
        <v>9539</v>
      </c>
      <c r="M125" s="307"/>
      <c r="N125" s="307">
        <f t="shared" si="23"/>
        <v>9539</v>
      </c>
      <c r="O125" s="308"/>
      <c r="P125" s="309"/>
      <c r="Q125" s="310" t="str">
        <f t="shared" si="18"/>
        <v>-</v>
      </c>
      <c r="R125" s="311"/>
      <c r="S125" s="312" t="str">
        <f t="shared" si="19"/>
        <v/>
      </c>
      <c r="T125" s="311"/>
      <c r="U125" s="313" t="str">
        <f t="shared" si="20"/>
        <v/>
      </c>
      <c r="V125" s="311"/>
      <c r="W125" s="314"/>
      <c r="X125" s="315"/>
      <c r="Y125" s="312" t="str">
        <f t="shared" si="21"/>
        <v/>
      </c>
      <c r="AA125" s="317" t="str">
        <f t="shared" si="22"/>
        <v/>
      </c>
    </row>
    <row r="126" spans="1:27" s="316" customFormat="1" x14ac:dyDescent="0.2">
      <c r="A126" s="172">
        <v>891712</v>
      </c>
      <c r="B126" s="172" t="s">
        <v>159</v>
      </c>
      <c r="C126" s="172" t="s">
        <v>186</v>
      </c>
      <c r="D126" s="172" t="s">
        <v>192</v>
      </c>
      <c r="E126" s="172" t="s">
        <v>220</v>
      </c>
      <c r="F126" s="172" t="s">
        <v>76</v>
      </c>
      <c r="G126" s="221">
        <v>295</v>
      </c>
      <c r="H126" s="221" t="s">
        <v>230</v>
      </c>
      <c r="I126" s="220" t="s">
        <v>4</v>
      </c>
      <c r="J126" s="172" t="s">
        <v>247</v>
      </c>
      <c r="K126" s="172" t="s">
        <v>236</v>
      </c>
      <c r="L126" s="307">
        <v>9566</v>
      </c>
      <c r="M126" s="307"/>
      <c r="N126" s="307">
        <f t="shared" si="23"/>
        <v>9566</v>
      </c>
      <c r="O126" s="308"/>
      <c r="P126" s="309"/>
      <c r="Q126" s="310" t="str">
        <f t="shared" si="18"/>
        <v>-</v>
      </c>
      <c r="R126" s="311"/>
      <c r="S126" s="312" t="str">
        <f t="shared" si="19"/>
        <v/>
      </c>
      <c r="T126" s="311"/>
      <c r="U126" s="313" t="str">
        <f t="shared" si="20"/>
        <v/>
      </c>
      <c r="V126" s="311"/>
      <c r="W126" s="314"/>
      <c r="X126" s="315"/>
      <c r="Y126" s="312" t="str">
        <f t="shared" si="21"/>
        <v/>
      </c>
      <c r="AA126" s="317" t="str">
        <f t="shared" si="22"/>
        <v/>
      </c>
    </row>
    <row r="127" spans="1:27" s="316" customFormat="1" x14ac:dyDescent="0.2">
      <c r="A127" s="172">
        <v>891711</v>
      </c>
      <c r="B127" s="172" t="s">
        <v>154</v>
      </c>
      <c r="C127" s="172" t="s">
        <v>186</v>
      </c>
      <c r="D127" s="172" t="s">
        <v>191</v>
      </c>
      <c r="E127" s="172" t="s">
        <v>216</v>
      </c>
      <c r="F127" s="172" t="s">
        <v>76</v>
      </c>
      <c r="G127" s="221">
        <v>295</v>
      </c>
      <c r="H127" s="221" t="s">
        <v>230</v>
      </c>
      <c r="I127" s="220" t="s">
        <v>4</v>
      </c>
      <c r="J127" s="172" t="s">
        <v>256</v>
      </c>
      <c r="K127" s="172" t="s">
        <v>236</v>
      </c>
      <c r="L127" s="307">
        <v>9485</v>
      </c>
      <c r="M127" s="307"/>
      <c r="N127" s="307">
        <f t="shared" si="23"/>
        <v>9485</v>
      </c>
      <c r="O127" s="308"/>
      <c r="P127" s="309"/>
      <c r="Q127" s="310" t="str">
        <f t="shared" si="18"/>
        <v>-</v>
      </c>
      <c r="R127" s="311"/>
      <c r="S127" s="312" t="str">
        <f t="shared" si="19"/>
        <v/>
      </c>
      <c r="T127" s="311"/>
      <c r="U127" s="313" t="str">
        <f t="shared" si="20"/>
        <v/>
      </c>
      <c r="V127" s="311"/>
      <c r="W127" s="314"/>
      <c r="X127" s="315"/>
      <c r="Y127" s="312" t="str">
        <f t="shared" si="21"/>
        <v/>
      </c>
      <c r="AA127" s="317" t="str">
        <f t="shared" si="22"/>
        <v/>
      </c>
    </row>
    <row r="128" spans="1:27" s="316" customFormat="1" x14ac:dyDescent="0.2">
      <c r="A128" s="172">
        <v>892442</v>
      </c>
      <c r="B128" s="172" t="s">
        <v>155</v>
      </c>
      <c r="C128" s="172" t="s">
        <v>186</v>
      </c>
      <c r="D128" s="172" t="s">
        <v>191</v>
      </c>
      <c r="E128" s="172" t="s">
        <v>216</v>
      </c>
      <c r="F128" s="172" t="s">
        <v>76</v>
      </c>
      <c r="G128" s="221">
        <v>295</v>
      </c>
      <c r="H128" s="221" t="s">
        <v>230</v>
      </c>
      <c r="I128" s="220" t="s">
        <v>4</v>
      </c>
      <c r="J128" s="172" t="s">
        <v>253</v>
      </c>
      <c r="K128" s="172" t="s">
        <v>236</v>
      </c>
      <c r="L128" s="307">
        <v>11057</v>
      </c>
      <c r="M128" s="307"/>
      <c r="N128" s="307">
        <f t="shared" si="23"/>
        <v>11057</v>
      </c>
      <c r="O128" s="308"/>
      <c r="P128" s="309"/>
      <c r="Q128" s="310" t="str">
        <f t="shared" si="18"/>
        <v>-</v>
      </c>
      <c r="R128" s="311"/>
      <c r="S128" s="312" t="str">
        <f t="shared" si="19"/>
        <v/>
      </c>
      <c r="T128" s="311"/>
      <c r="U128" s="313" t="str">
        <f t="shared" si="20"/>
        <v/>
      </c>
      <c r="V128" s="311"/>
      <c r="W128" s="314"/>
      <c r="X128" s="315"/>
      <c r="Y128" s="312" t="str">
        <f t="shared" si="21"/>
        <v/>
      </c>
      <c r="AA128" s="317" t="str">
        <f t="shared" si="22"/>
        <v/>
      </c>
    </row>
    <row r="129" spans="1:27" s="316" customFormat="1" x14ac:dyDescent="0.2">
      <c r="A129" s="172">
        <v>891710</v>
      </c>
      <c r="B129" s="172" t="s">
        <v>677</v>
      </c>
      <c r="C129" s="172" t="s">
        <v>186</v>
      </c>
      <c r="D129" s="172" t="s">
        <v>192</v>
      </c>
      <c r="E129" s="172" t="s">
        <v>216</v>
      </c>
      <c r="F129" s="172" t="s">
        <v>76</v>
      </c>
      <c r="G129" s="221">
        <v>295</v>
      </c>
      <c r="H129" s="221" t="s">
        <v>230</v>
      </c>
      <c r="I129" s="220" t="s">
        <v>4</v>
      </c>
      <c r="J129" s="172" t="s">
        <v>252</v>
      </c>
      <c r="K129" s="172" t="s">
        <v>236</v>
      </c>
      <c r="L129" s="307">
        <v>9566</v>
      </c>
      <c r="M129" s="307"/>
      <c r="N129" s="307">
        <f t="shared" si="23"/>
        <v>9566</v>
      </c>
      <c r="O129" s="308"/>
      <c r="P129" s="309"/>
      <c r="Q129" s="310" t="str">
        <f t="shared" si="18"/>
        <v>-</v>
      </c>
      <c r="R129" s="311"/>
      <c r="S129" s="312" t="str">
        <f t="shared" si="19"/>
        <v/>
      </c>
      <c r="T129" s="311"/>
      <c r="U129" s="313" t="str">
        <f t="shared" si="20"/>
        <v/>
      </c>
      <c r="V129" s="311"/>
      <c r="W129" s="314"/>
      <c r="X129" s="315"/>
      <c r="Y129" s="312" t="str">
        <f t="shared" si="21"/>
        <v/>
      </c>
      <c r="AA129" s="317" t="str">
        <f t="shared" si="22"/>
        <v/>
      </c>
    </row>
    <row r="130" spans="1:27" s="316" customFormat="1" x14ac:dyDescent="0.2">
      <c r="A130" s="172">
        <v>894617</v>
      </c>
      <c r="B130" s="172" t="s">
        <v>259</v>
      </c>
      <c r="C130" s="172" t="s">
        <v>186</v>
      </c>
      <c r="D130" s="172" t="s">
        <v>191</v>
      </c>
      <c r="E130" s="172" t="s">
        <v>216</v>
      </c>
      <c r="F130" s="172" t="s">
        <v>76</v>
      </c>
      <c r="G130" s="221">
        <v>295</v>
      </c>
      <c r="H130" s="221" t="s">
        <v>230</v>
      </c>
      <c r="I130" s="220" t="s">
        <v>4</v>
      </c>
      <c r="J130" s="172" t="s">
        <v>251</v>
      </c>
      <c r="K130" s="172" t="s">
        <v>236</v>
      </c>
      <c r="L130" s="307">
        <v>9539</v>
      </c>
      <c r="M130" s="307"/>
      <c r="N130" s="307">
        <f t="shared" si="23"/>
        <v>9539</v>
      </c>
      <c r="O130" s="308"/>
      <c r="P130" s="309"/>
      <c r="Q130" s="310" t="str">
        <f t="shared" si="18"/>
        <v>-</v>
      </c>
      <c r="R130" s="311"/>
      <c r="S130" s="312" t="str">
        <f t="shared" si="19"/>
        <v/>
      </c>
      <c r="T130" s="311"/>
      <c r="U130" s="313" t="str">
        <f t="shared" si="20"/>
        <v/>
      </c>
      <c r="V130" s="311"/>
      <c r="W130" s="314"/>
      <c r="X130" s="315"/>
      <c r="Y130" s="312" t="str">
        <f t="shared" si="21"/>
        <v/>
      </c>
      <c r="AA130" s="317" t="str">
        <f t="shared" si="22"/>
        <v/>
      </c>
    </row>
    <row r="131" spans="1:27" s="316" customFormat="1" x14ac:dyDescent="0.2">
      <c r="A131" s="172">
        <v>893117</v>
      </c>
      <c r="B131" s="172" t="s">
        <v>157</v>
      </c>
      <c r="C131" s="172" t="s">
        <v>186</v>
      </c>
      <c r="D131" s="172" t="s">
        <v>192</v>
      </c>
      <c r="E131" s="172" t="s">
        <v>218</v>
      </c>
      <c r="F131" s="172" t="s">
        <v>76</v>
      </c>
      <c r="G131" s="221">
        <v>295</v>
      </c>
      <c r="H131" s="221" t="s">
        <v>230</v>
      </c>
      <c r="I131" s="220" t="s">
        <v>4</v>
      </c>
      <c r="J131" s="172" t="s">
        <v>249</v>
      </c>
      <c r="K131" s="172" t="s">
        <v>236</v>
      </c>
      <c r="L131" s="307">
        <v>11084</v>
      </c>
      <c r="M131" s="307"/>
      <c r="N131" s="307">
        <f t="shared" si="23"/>
        <v>11084</v>
      </c>
      <c r="O131" s="308"/>
      <c r="P131" s="309"/>
      <c r="Q131" s="310" t="str">
        <f t="shared" si="18"/>
        <v>-</v>
      </c>
      <c r="R131" s="311"/>
      <c r="S131" s="312" t="str">
        <f t="shared" si="19"/>
        <v/>
      </c>
      <c r="T131" s="311"/>
      <c r="U131" s="313" t="str">
        <f t="shared" si="20"/>
        <v/>
      </c>
      <c r="V131" s="311"/>
      <c r="W131" s="314"/>
      <c r="X131" s="315"/>
      <c r="Y131" s="312" t="str">
        <f t="shared" si="21"/>
        <v/>
      </c>
      <c r="AA131" s="317" t="str">
        <f t="shared" si="22"/>
        <v/>
      </c>
    </row>
    <row r="132" spans="1:27" s="316" customFormat="1" x14ac:dyDescent="0.2">
      <c r="A132" s="172">
        <v>893584</v>
      </c>
      <c r="B132" s="172" t="s">
        <v>294</v>
      </c>
      <c r="C132" s="172" t="s">
        <v>186</v>
      </c>
      <c r="D132" s="172" t="s">
        <v>192</v>
      </c>
      <c r="E132" s="172" t="s">
        <v>216</v>
      </c>
      <c r="F132" s="172" t="s">
        <v>75</v>
      </c>
      <c r="G132" s="221">
        <v>295</v>
      </c>
      <c r="H132" s="221" t="s">
        <v>230</v>
      </c>
      <c r="I132" s="220" t="s">
        <v>4</v>
      </c>
      <c r="J132" s="172" t="s">
        <v>293</v>
      </c>
      <c r="K132" s="172" t="s">
        <v>236</v>
      </c>
      <c r="L132" s="307">
        <v>9268</v>
      </c>
      <c r="M132" s="307"/>
      <c r="N132" s="307">
        <f t="shared" si="23"/>
        <v>9268</v>
      </c>
      <c r="O132" s="308"/>
      <c r="P132" s="309"/>
      <c r="Q132" s="310" t="str">
        <f t="shared" si="18"/>
        <v>-</v>
      </c>
      <c r="R132" s="311"/>
      <c r="S132" s="312" t="str">
        <f t="shared" si="19"/>
        <v/>
      </c>
      <c r="T132" s="311"/>
      <c r="U132" s="313" t="str">
        <f t="shared" si="20"/>
        <v/>
      </c>
      <c r="V132" s="311"/>
      <c r="W132" s="314"/>
      <c r="X132" s="315"/>
      <c r="Y132" s="312" t="str">
        <f t="shared" si="21"/>
        <v/>
      </c>
      <c r="AA132" s="317" t="str">
        <f t="shared" si="22"/>
        <v/>
      </c>
    </row>
    <row r="133" spans="1:27" s="316" customFormat="1" x14ac:dyDescent="0.2">
      <c r="A133" s="172">
        <v>894032</v>
      </c>
      <c r="B133" s="172" t="s">
        <v>160</v>
      </c>
      <c r="C133" s="172" t="s">
        <v>186</v>
      </c>
      <c r="D133" s="172" t="s">
        <v>192</v>
      </c>
      <c r="E133" s="172" t="s">
        <v>218</v>
      </c>
      <c r="F133" s="172" t="s">
        <v>76</v>
      </c>
      <c r="G133" s="221">
        <v>315</v>
      </c>
      <c r="H133" s="221" t="s">
        <v>229</v>
      </c>
      <c r="I133" s="220" t="s">
        <v>4</v>
      </c>
      <c r="J133" s="172" t="s">
        <v>249</v>
      </c>
      <c r="K133" s="172" t="s">
        <v>236</v>
      </c>
      <c r="L133" s="307">
        <v>10298</v>
      </c>
      <c r="M133" s="307"/>
      <c r="N133" s="307">
        <f t="shared" si="23"/>
        <v>10298</v>
      </c>
      <c r="O133" s="308"/>
      <c r="P133" s="309"/>
      <c r="Q133" s="310" t="str">
        <f t="shared" ref="Q133:Q164" si="24">IF(ISBLANK(Q$8),IF(ISBLANK(S$8),IF(ISBLANK(U$8),"-",N133+U$8),(N133*(1+S$8))),((L133)*(1-Q$8)))</f>
        <v>-</v>
      </c>
      <c r="R133" s="311"/>
      <c r="S133" s="312" t="str">
        <f t="shared" ref="S133:S164" si="25">IFERROR(Q133-N133,"")</f>
        <v/>
      </c>
      <c r="T133" s="311"/>
      <c r="U133" s="313" t="str">
        <f t="shared" ref="U133:U157" si="26">IFERROR(S133/Q133,"")</f>
        <v/>
      </c>
      <c r="V133" s="311"/>
      <c r="W133" s="314"/>
      <c r="X133" s="315"/>
      <c r="Y133" s="312" t="str">
        <f t="shared" ref="Y133:Y157" si="27">IFERROR(W133*S133,"")</f>
        <v/>
      </c>
      <c r="AA133" s="317" t="str">
        <f t="shared" ref="AA133:AA157" si="28">IFERROR(W133*Q133,"")</f>
        <v/>
      </c>
    </row>
    <row r="134" spans="1:27" s="316" customFormat="1" x14ac:dyDescent="0.2">
      <c r="A134" s="323">
        <v>894035</v>
      </c>
      <c r="B134" s="323" t="s">
        <v>343</v>
      </c>
      <c r="C134" s="323" t="s">
        <v>186</v>
      </c>
      <c r="D134" s="323" t="s">
        <v>192</v>
      </c>
      <c r="E134" s="323" t="s">
        <v>218</v>
      </c>
      <c r="F134" s="323" t="s">
        <v>76</v>
      </c>
      <c r="G134" s="324">
        <v>315</v>
      </c>
      <c r="H134" s="324" t="s">
        <v>229</v>
      </c>
      <c r="I134" s="325" t="s">
        <v>4</v>
      </c>
      <c r="J134" s="323" t="s">
        <v>249</v>
      </c>
      <c r="K134" s="323" t="s">
        <v>241</v>
      </c>
      <c r="L134" s="307">
        <v>8753</v>
      </c>
      <c r="M134" s="307"/>
      <c r="N134" s="307">
        <f t="shared" si="23"/>
        <v>8753</v>
      </c>
      <c r="O134" s="308"/>
      <c r="P134" s="309"/>
      <c r="Q134" s="310" t="str">
        <f t="shared" si="24"/>
        <v>-</v>
      </c>
      <c r="R134" s="311"/>
      <c r="S134" s="312" t="str">
        <f t="shared" si="25"/>
        <v/>
      </c>
      <c r="T134" s="311"/>
      <c r="U134" s="313" t="str">
        <f t="shared" si="26"/>
        <v/>
      </c>
      <c r="V134" s="311"/>
      <c r="W134" s="314"/>
      <c r="X134" s="315"/>
      <c r="Y134" s="312" t="str">
        <f t="shared" si="27"/>
        <v/>
      </c>
      <c r="AA134" s="317" t="str">
        <f t="shared" si="28"/>
        <v/>
      </c>
    </row>
    <row r="135" spans="1:27" s="316" customFormat="1" x14ac:dyDescent="0.2">
      <c r="A135" s="172">
        <v>891714</v>
      </c>
      <c r="B135" s="172" t="s">
        <v>164</v>
      </c>
      <c r="C135" s="172" t="s">
        <v>186</v>
      </c>
      <c r="D135" s="172" t="s">
        <v>191</v>
      </c>
      <c r="E135" s="172" t="s">
        <v>217</v>
      </c>
      <c r="F135" s="172" t="s">
        <v>76</v>
      </c>
      <c r="G135" s="221">
        <v>315</v>
      </c>
      <c r="H135" s="221" t="s">
        <v>78</v>
      </c>
      <c r="I135" s="220" t="s">
        <v>4</v>
      </c>
      <c r="J135" s="172" t="s">
        <v>254</v>
      </c>
      <c r="K135" s="172" t="s">
        <v>236</v>
      </c>
      <c r="L135" s="307">
        <v>10217</v>
      </c>
      <c r="M135" s="307"/>
      <c r="N135" s="307">
        <f t="shared" ref="N135:N165" si="29">L135*(1-$N$12)</f>
        <v>10217</v>
      </c>
      <c r="O135" s="308"/>
      <c r="P135" s="309"/>
      <c r="Q135" s="310" t="str">
        <f t="shared" si="24"/>
        <v>-</v>
      </c>
      <c r="R135" s="311"/>
      <c r="S135" s="312" t="str">
        <f t="shared" si="25"/>
        <v/>
      </c>
      <c r="T135" s="311"/>
      <c r="U135" s="313" t="str">
        <f t="shared" si="26"/>
        <v/>
      </c>
      <c r="V135" s="311"/>
      <c r="W135" s="314"/>
      <c r="X135" s="315"/>
      <c r="Y135" s="312" t="str">
        <f t="shared" si="27"/>
        <v/>
      </c>
      <c r="AA135" s="317" t="str">
        <f t="shared" si="28"/>
        <v/>
      </c>
    </row>
    <row r="136" spans="1:27" s="316" customFormat="1" x14ac:dyDescent="0.2">
      <c r="A136" s="172">
        <v>891713</v>
      </c>
      <c r="B136" s="172" t="s">
        <v>163</v>
      </c>
      <c r="C136" s="172" t="s">
        <v>186</v>
      </c>
      <c r="D136" s="172" t="s">
        <v>192</v>
      </c>
      <c r="E136" s="172" t="s">
        <v>217</v>
      </c>
      <c r="F136" s="172" t="s">
        <v>76</v>
      </c>
      <c r="G136" s="221">
        <v>315</v>
      </c>
      <c r="H136" s="221" t="s">
        <v>78</v>
      </c>
      <c r="I136" s="220" t="s">
        <v>4</v>
      </c>
      <c r="J136" s="172" t="s">
        <v>250</v>
      </c>
      <c r="K136" s="172" t="s">
        <v>236</v>
      </c>
      <c r="L136" s="307">
        <v>10623</v>
      </c>
      <c r="M136" s="307"/>
      <c r="N136" s="307">
        <f t="shared" si="29"/>
        <v>10623</v>
      </c>
      <c r="O136" s="308"/>
      <c r="P136" s="309"/>
      <c r="Q136" s="310" t="str">
        <f t="shared" si="24"/>
        <v>-</v>
      </c>
      <c r="R136" s="311"/>
      <c r="S136" s="312" t="str">
        <f t="shared" si="25"/>
        <v/>
      </c>
      <c r="T136" s="311"/>
      <c r="U136" s="313" t="str">
        <f t="shared" si="26"/>
        <v/>
      </c>
      <c r="V136" s="311"/>
      <c r="W136" s="314"/>
      <c r="X136" s="315"/>
      <c r="Y136" s="312" t="str">
        <f t="shared" si="27"/>
        <v/>
      </c>
      <c r="AA136" s="317" t="str">
        <f t="shared" si="28"/>
        <v/>
      </c>
    </row>
    <row r="137" spans="1:27" s="316" customFormat="1" x14ac:dyDescent="0.2">
      <c r="A137" s="172">
        <v>894722</v>
      </c>
      <c r="B137" s="172" t="s">
        <v>344</v>
      </c>
      <c r="C137" s="172" t="s">
        <v>186</v>
      </c>
      <c r="D137" s="172" t="s">
        <v>192</v>
      </c>
      <c r="E137" s="172" t="s">
        <v>217</v>
      </c>
      <c r="F137" s="172" t="s">
        <v>76</v>
      </c>
      <c r="G137" s="221">
        <v>315</v>
      </c>
      <c r="H137" s="221" t="s">
        <v>78</v>
      </c>
      <c r="I137" s="220" t="s">
        <v>4</v>
      </c>
      <c r="J137" s="172" t="s">
        <v>359</v>
      </c>
      <c r="K137" s="172" t="s">
        <v>236</v>
      </c>
      <c r="L137" s="307">
        <v>10623</v>
      </c>
      <c r="M137" s="307"/>
      <c r="N137" s="307">
        <f t="shared" si="29"/>
        <v>10623</v>
      </c>
      <c r="O137" s="308"/>
      <c r="P137" s="309"/>
      <c r="Q137" s="310" t="str">
        <f t="shared" si="24"/>
        <v>-</v>
      </c>
      <c r="R137" s="311"/>
      <c r="S137" s="312" t="str">
        <f t="shared" si="25"/>
        <v/>
      </c>
      <c r="T137" s="311"/>
      <c r="U137" s="313" t="str">
        <f t="shared" si="26"/>
        <v/>
      </c>
      <c r="V137" s="311"/>
      <c r="W137" s="314"/>
      <c r="X137" s="315"/>
      <c r="Y137" s="312" t="str">
        <f t="shared" si="27"/>
        <v/>
      </c>
      <c r="AA137" s="317" t="str">
        <f t="shared" si="28"/>
        <v/>
      </c>
    </row>
    <row r="138" spans="1:27" s="316" customFormat="1" x14ac:dyDescent="0.2">
      <c r="A138" s="323">
        <v>894723</v>
      </c>
      <c r="B138" s="323" t="s">
        <v>345</v>
      </c>
      <c r="C138" s="323" t="s">
        <v>186</v>
      </c>
      <c r="D138" s="323" t="s">
        <v>192</v>
      </c>
      <c r="E138" s="323" t="s">
        <v>217</v>
      </c>
      <c r="F138" s="323" t="s">
        <v>76</v>
      </c>
      <c r="G138" s="324">
        <v>315</v>
      </c>
      <c r="H138" s="324" t="s">
        <v>78</v>
      </c>
      <c r="I138" s="325" t="s">
        <v>4</v>
      </c>
      <c r="J138" s="323" t="s">
        <v>359</v>
      </c>
      <c r="K138" s="323" t="s">
        <v>241</v>
      </c>
      <c r="L138" s="307">
        <v>8455</v>
      </c>
      <c r="M138" s="307"/>
      <c r="N138" s="307">
        <f t="shared" si="29"/>
        <v>8455</v>
      </c>
      <c r="O138" s="308"/>
      <c r="P138" s="309"/>
      <c r="Q138" s="310" t="str">
        <f t="shared" si="24"/>
        <v>-</v>
      </c>
      <c r="R138" s="311"/>
      <c r="S138" s="312" t="str">
        <f t="shared" si="25"/>
        <v/>
      </c>
      <c r="T138" s="311"/>
      <c r="U138" s="313" t="str">
        <f t="shared" si="26"/>
        <v/>
      </c>
      <c r="V138" s="311"/>
      <c r="W138" s="314"/>
      <c r="X138" s="315"/>
      <c r="Y138" s="312" t="str">
        <f t="shared" si="27"/>
        <v/>
      </c>
      <c r="AA138" s="317" t="str">
        <f t="shared" si="28"/>
        <v/>
      </c>
    </row>
    <row r="139" spans="1:27" s="316" customFormat="1" x14ac:dyDescent="0.2">
      <c r="A139" s="172">
        <v>891716</v>
      </c>
      <c r="B139" s="172" t="s">
        <v>162</v>
      </c>
      <c r="C139" s="172" t="s">
        <v>186</v>
      </c>
      <c r="D139" s="172" t="s">
        <v>191</v>
      </c>
      <c r="E139" s="172" t="s">
        <v>216</v>
      </c>
      <c r="F139" s="172" t="s">
        <v>76</v>
      </c>
      <c r="G139" s="221">
        <v>315</v>
      </c>
      <c r="H139" s="221" t="s">
        <v>78</v>
      </c>
      <c r="I139" s="220" t="s">
        <v>4</v>
      </c>
      <c r="J139" s="172" t="s">
        <v>256</v>
      </c>
      <c r="K139" s="172" t="s">
        <v>236</v>
      </c>
      <c r="L139" s="307">
        <v>10271</v>
      </c>
      <c r="M139" s="307"/>
      <c r="N139" s="307">
        <f t="shared" si="29"/>
        <v>10271</v>
      </c>
      <c r="O139" s="308"/>
      <c r="P139" s="309"/>
      <c r="Q139" s="310" t="str">
        <f t="shared" si="24"/>
        <v>-</v>
      </c>
      <c r="R139" s="311"/>
      <c r="S139" s="312" t="str">
        <f t="shared" si="25"/>
        <v/>
      </c>
      <c r="T139" s="311"/>
      <c r="U139" s="313" t="str">
        <f t="shared" si="26"/>
        <v/>
      </c>
      <c r="V139" s="311"/>
      <c r="W139" s="314"/>
      <c r="X139" s="315"/>
      <c r="Y139" s="312" t="str">
        <f t="shared" si="27"/>
        <v/>
      </c>
      <c r="AA139" s="317" t="str">
        <f t="shared" si="28"/>
        <v/>
      </c>
    </row>
    <row r="140" spans="1:27" s="316" customFormat="1" x14ac:dyDescent="0.2">
      <c r="A140" s="172">
        <v>891715</v>
      </c>
      <c r="B140" s="172" t="s">
        <v>161</v>
      </c>
      <c r="C140" s="172" t="s">
        <v>186</v>
      </c>
      <c r="D140" s="172" t="s">
        <v>192</v>
      </c>
      <c r="E140" s="172" t="s">
        <v>216</v>
      </c>
      <c r="F140" s="172" t="s">
        <v>76</v>
      </c>
      <c r="G140" s="221">
        <v>315</v>
      </c>
      <c r="H140" s="221" t="s">
        <v>78</v>
      </c>
      <c r="I140" s="220" t="s">
        <v>4</v>
      </c>
      <c r="J140" s="172" t="s">
        <v>252</v>
      </c>
      <c r="K140" s="172" t="s">
        <v>236</v>
      </c>
      <c r="L140" s="307">
        <v>10325</v>
      </c>
      <c r="M140" s="307"/>
      <c r="N140" s="307">
        <f t="shared" si="29"/>
        <v>10325</v>
      </c>
      <c r="O140" s="308"/>
      <c r="P140" s="309"/>
      <c r="Q140" s="310" t="str">
        <f t="shared" si="24"/>
        <v>-</v>
      </c>
      <c r="R140" s="311"/>
      <c r="S140" s="312" t="str">
        <f t="shared" si="25"/>
        <v/>
      </c>
      <c r="T140" s="311"/>
      <c r="U140" s="313" t="str">
        <f t="shared" si="26"/>
        <v/>
      </c>
      <c r="V140" s="311"/>
      <c r="W140" s="314"/>
      <c r="X140" s="315"/>
      <c r="Y140" s="312" t="str">
        <f t="shared" si="27"/>
        <v/>
      </c>
      <c r="AA140" s="317" t="str">
        <f t="shared" si="28"/>
        <v/>
      </c>
    </row>
    <row r="141" spans="1:27" s="316" customFormat="1" x14ac:dyDescent="0.2">
      <c r="A141" s="172">
        <v>894620</v>
      </c>
      <c r="B141" s="172" t="s">
        <v>255</v>
      </c>
      <c r="C141" s="172" t="s">
        <v>186</v>
      </c>
      <c r="D141" s="172" t="s">
        <v>192</v>
      </c>
      <c r="E141" s="172" t="s">
        <v>216</v>
      </c>
      <c r="F141" s="172" t="s">
        <v>76</v>
      </c>
      <c r="G141" s="221">
        <v>315</v>
      </c>
      <c r="H141" s="221" t="s">
        <v>78</v>
      </c>
      <c r="I141" s="220" t="s">
        <v>4</v>
      </c>
      <c r="J141" s="172" t="s">
        <v>251</v>
      </c>
      <c r="K141" s="172" t="s">
        <v>236</v>
      </c>
      <c r="L141" s="307">
        <v>10325</v>
      </c>
      <c r="M141" s="307"/>
      <c r="N141" s="307">
        <f t="shared" si="29"/>
        <v>10325</v>
      </c>
      <c r="O141" s="308"/>
      <c r="P141" s="309"/>
      <c r="Q141" s="310" t="str">
        <f t="shared" si="24"/>
        <v>-</v>
      </c>
      <c r="R141" s="311"/>
      <c r="S141" s="312" t="str">
        <f t="shared" si="25"/>
        <v/>
      </c>
      <c r="T141" s="311"/>
      <c r="U141" s="313" t="str">
        <f t="shared" si="26"/>
        <v/>
      </c>
      <c r="V141" s="311"/>
      <c r="W141" s="314"/>
      <c r="X141" s="315"/>
      <c r="Y141" s="312" t="str">
        <f t="shared" si="27"/>
        <v/>
      </c>
      <c r="AA141" s="317" t="str">
        <f t="shared" si="28"/>
        <v/>
      </c>
    </row>
    <row r="142" spans="1:27" s="316" customFormat="1" x14ac:dyDescent="0.2">
      <c r="A142" s="323">
        <v>894624</v>
      </c>
      <c r="B142" s="323" t="s">
        <v>346</v>
      </c>
      <c r="C142" s="323" t="s">
        <v>186</v>
      </c>
      <c r="D142" s="323" t="s">
        <v>192</v>
      </c>
      <c r="E142" s="323" t="s">
        <v>216</v>
      </c>
      <c r="F142" s="323" t="s">
        <v>76</v>
      </c>
      <c r="G142" s="324">
        <v>315</v>
      </c>
      <c r="H142" s="324" t="s">
        <v>78</v>
      </c>
      <c r="I142" s="325" t="s">
        <v>4</v>
      </c>
      <c r="J142" s="323" t="s">
        <v>251</v>
      </c>
      <c r="K142" s="323" t="s">
        <v>241</v>
      </c>
      <c r="L142" s="307">
        <v>8266</v>
      </c>
      <c r="M142" s="307"/>
      <c r="N142" s="307">
        <f t="shared" si="29"/>
        <v>8266</v>
      </c>
      <c r="O142" s="308"/>
      <c r="P142" s="309"/>
      <c r="Q142" s="310" t="str">
        <f t="shared" si="24"/>
        <v>-</v>
      </c>
      <c r="R142" s="311"/>
      <c r="S142" s="312" t="str">
        <f t="shared" si="25"/>
        <v/>
      </c>
      <c r="T142" s="311"/>
      <c r="U142" s="313" t="str">
        <f t="shared" si="26"/>
        <v/>
      </c>
      <c r="V142" s="311"/>
      <c r="W142" s="314"/>
      <c r="X142" s="315"/>
      <c r="Y142" s="312" t="str">
        <f t="shared" si="27"/>
        <v/>
      </c>
      <c r="AA142" s="317" t="str">
        <f t="shared" si="28"/>
        <v/>
      </c>
    </row>
    <row r="143" spans="1:27" s="316" customFormat="1" x14ac:dyDescent="0.2">
      <c r="A143" s="172">
        <v>893114</v>
      </c>
      <c r="B143" s="172" t="s">
        <v>165</v>
      </c>
      <c r="C143" s="172" t="s">
        <v>186</v>
      </c>
      <c r="D143" s="172" t="s">
        <v>192</v>
      </c>
      <c r="E143" s="172" t="s">
        <v>218</v>
      </c>
      <c r="F143" s="172" t="s">
        <v>76</v>
      </c>
      <c r="G143" s="221">
        <v>315</v>
      </c>
      <c r="H143" s="221" t="s">
        <v>78</v>
      </c>
      <c r="I143" s="220" t="s">
        <v>4</v>
      </c>
      <c r="J143" s="172" t="s">
        <v>249</v>
      </c>
      <c r="K143" s="172" t="s">
        <v>236</v>
      </c>
      <c r="L143" s="307">
        <v>9593</v>
      </c>
      <c r="M143" s="307"/>
      <c r="N143" s="307">
        <f t="shared" si="29"/>
        <v>9593</v>
      </c>
      <c r="O143" s="308"/>
      <c r="P143" s="309"/>
      <c r="Q143" s="310" t="str">
        <f t="shared" si="24"/>
        <v>-</v>
      </c>
      <c r="R143" s="311"/>
      <c r="S143" s="312" t="str">
        <f t="shared" si="25"/>
        <v/>
      </c>
      <c r="T143" s="311"/>
      <c r="U143" s="313" t="str">
        <f t="shared" si="26"/>
        <v/>
      </c>
      <c r="V143" s="311"/>
      <c r="W143" s="314"/>
      <c r="X143" s="315"/>
      <c r="Y143" s="312" t="str">
        <f t="shared" si="27"/>
        <v/>
      </c>
      <c r="AA143" s="317" t="str">
        <f t="shared" si="28"/>
        <v/>
      </c>
    </row>
    <row r="144" spans="1:27" s="316" customFormat="1" x14ac:dyDescent="0.2">
      <c r="A144" s="323">
        <v>894232</v>
      </c>
      <c r="B144" s="323" t="s">
        <v>347</v>
      </c>
      <c r="C144" s="323" t="s">
        <v>186</v>
      </c>
      <c r="D144" s="323" t="s">
        <v>192</v>
      </c>
      <c r="E144" s="323" t="s">
        <v>218</v>
      </c>
      <c r="F144" s="323" t="s">
        <v>76</v>
      </c>
      <c r="G144" s="324">
        <v>315</v>
      </c>
      <c r="H144" s="324" t="s">
        <v>78</v>
      </c>
      <c r="I144" s="325" t="s">
        <v>4</v>
      </c>
      <c r="J144" s="323" t="s">
        <v>249</v>
      </c>
      <c r="K144" s="323" t="s">
        <v>241</v>
      </c>
      <c r="L144" s="307">
        <v>7913</v>
      </c>
      <c r="M144" s="307"/>
      <c r="N144" s="307">
        <f t="shared" si="29"/>
        <v>7913</v>
      </c>
      <c r="O144" s="308"/>
      <c r="P144" s="309"/>
      <c r="Q144" s="310" t="str">
        <f t="shared" si="24"/>
        <v>-</v>
      </c>
      <c r="R144" s="311"/>
      <c r="S144" s="312" t="str">
        <f t="shared" si="25"/>
        <v/>
      </c>
      <c r="T144" s="311"/>
      <c r="U144" s="313" t="str">
        <f t="shared" si="26"/>
        <v/>
      </c>
      <c r="V144" s="311"/>
      <c r="W144" s="314"/>
      <c r="X144" s="315"/>
      <c r="Y144" s="312" t="str">
        <f t="shared" si="27"/>
        <v/>
      </c>
      <c r="AA144" s="317" t="str">
        <f t="shared" si="28"/>
        <v/>
      </c>
    </row>
    <row r="145" spans="1:27" s="316" customFormat="1" x14ac:dyDescent="0.2">
      <c r="A145" s="172">
        <v>891703</v>
      </c>
      <c r="B145" s="172" t="s">
        <v>168</v>
      </c>
      <c r="C145" s="172" t="s">
        <v>186</v>
      </c>
      <c r="D145" s="172" t="s">
        <v>192</v>
      </c>
      <c r="E145" s="172" t="s">
        <v>217</v>
      </c>
      <c r="F145" s="172" t="s">
        <v>76</v>
      </c>
      <c r="G145" s="221">
        <v>315</v>
      </c>
      <c r="H145" s="221" t="s">
        <v>230</v>
      </c>
      <c r="I145" s="220" t="s">
        <v>4</v>
      </c>
      <c r="J145" s="172" t="s">
        <v>250</v>
      </c>
      <c r="K145" s="172" t="s">
        <v>236</v>
      </c>
      <c r="L145" s="307">
        <v>10976</v>
      </c>
      <c r="M145" s="307"/>
      <c r="N145" s="307">
        <f t="shared" si="29"/>
        <v>10976</v>
      </c>
      <c r="O145" s="308"/>
      <c r="P145" s="309"/>
      <c r="Q145" s="310" t="str">
        <f t="shared" si="24"/>
        <v>-</v>
      </c>
      <c r="R145" s="311"/>
      <c r="S145" s="312" t="str">
        <f t="shared" si="25"/>
        <v/>
      </c>
      <c r="T145" s="311"/>
      <c r="U145" s="313" t="str">
        <f t="shared" si="26"/>
        <v/>
      </c>
      <c r="V145" s="311"/>
      <c r="W145" s="314"/>
      <c r="X145" s="315"/>
      <c r="Y145" s="312" t="str">
        <f t="shared" si="27"/>
        <v/>
      </c>
      <c r="AA145" s="317" t="str">
        <f t="shared" si="28"/>
        <v/>
      </c>
    </row>
    <row r="146" spans="1:27" s="316" customFormat="1" x14ac:dyDescent="0.2">
      <c r="A146" s="172">
        <v>891707</v>
      </c>
      <c r="B146" s="172" t="s">
        <v>170</v>
      </c>
      <c r="C146" s="172" t="s">
        <v>186</v>
      </c>
      <c r="D146" s="172" t="s">
        <v>192</v>
      </c>
      <c r="E146" s="172" t="s">
        <v>220</v>
      </c>
      <c r="F146" s="172" t="s">
        <v>76</v>
      </c>
      <c r="G146" s="221">
        <v>315</v>
      </c>
      <c r="H146" s="221" t="s">
        <v>230</v>
      </c>
      <c r="I146" s="220" t="s">
        <v>4</v>
      </c>
      <c r="J146" s="172" t="s">
        <v>247</v>
      </c>
      <c r="K146" s="172" t="s">
        <v>236</v>
      </c>
      <c r="L146" s="307">
        <v>10948</v>
      </c>
      <c r="M146" s="307"/>
      <c r="N146" s="307">
        <f t="shared" si="29"/>
        <v>10948</v>
      </c>
      <c r="O146" s="308"/>
      <c r="P146" s="309"/>
      <c r="Q146" s="310" t="str">
        <f t="shared" si="24"/>
        <v>-</v>
      </c>
      <c r="R146" s="311"/>
      <c r="S146" s="312" t="str">
        <f t="shared" si="25"/>
        <v/>
      </c>
      <c r="T146" s="311"/>
      <c r="U146" s="313" t="str">
        <f t="shared" si="26"/>
        <v/>
      </c>
      <c r="V146" s="311"/>
      <c r="W146" s="314"/>
      <c r="X146" s="315"/>
      <c r="Y146" s="312" t="str">
        <f t="shared" si="27"/>
        <v/>
      </c>
      <c r="AA146" s="317" t="str">
        <f t="shared" si="28"/>
        <v/>
      </c>
    </row>
    <row r="147" spans="1:27" s="316" customFormat="1" x14ac:dyDescent="0.2">
      <c r="A147" s="172">
        <v>893915</v>
      </c>
      <c r="B147" s="172" t="s">
        <v>248</v>
      </c>
      <c r="C147" s="172" t="s">
        <v>186</v>
      </c>
      <c r="D147" s="172" t="s">
        <v>192</v>
      </c>
      <c r="E147" s="172" t="s">
        <v>220</v>
      </c>
      <c r="F147" s="172" t="s">
        <v>76</v>
      </c>
      <c r="G147" s="221">
        <v>315</v>
      </c>
      <c r="H147" s="221" t="s">
        <v>230</v>
      </c>
      <c r="I147" s="220" t="s">
        <v>4</v>
      </c>
      <c r="J147" s="172" t="s">
        <v>247</v>
      </c>
      <c r="K147" s="172" t="s">
        <v>236</v>
      </c>
      <c r="L147" s="307">
        <v>10948</v>
      </c>
      <c r="M147" s="307"/>
      <c r="N147" s="307">
        <f t="shared" si="29"/>
        <v>10948</v>
      </c>
      <c r="O147" s="308"/>
      <c r="P147" s="309"/>
      <c r="Q147" s="310" t="str">
        <f t="shared" si="24"/>
        <v>-</v>
      </c>
      <c r="R147" s="311"/>
      <c r="S147" s="312" t="str">
        <f t="shared" si="25"/>
        <v/>
      </c>
      <c r="T147" s="311"/>
      <c r="U147" s="313" t="str">
        <f t="shared" si="26"/>
        <v/>
      </c>
      <c r="V147" s="311"/>
      <c r="W147" s="314"/>
      <c r="X147" s="315"/>
      <c r="Y147" s="312" t="str">
        <f t="shared" si="27"/>
        <v/>
      </c>
      <c r="AA147" s="317" t="str">
        <f t="shared" si="28"/>
        <v/>
      </c>
    </row>
    <row r="148" spans="1:27" s="316" customFormat="1" x14ac:dyDescent="0.2">
      <c r="A148" s="172">
        <v>894054</v>
      </c>
      <c r="B148" s="172" t="s">
        <v>171</v>
      </c>
      <c r="C148" s="172" t="s">
        <v>186</v>
      </c>
      <c r="D148" s="172" t="s">
        <v>192</v>
      </c>
      <c r="E148" s="172" t="s">
        <v>220</v>
      </c>
      <c r="F148" s="172" t="s">
        <v>76</v>
      </c>
      <c r="G148" s="221">
        <v>315</v>
      </c>
      <c r="H148" s="221" t="s">
        <v>230</v>
      </c>
      <c r="I148" s="220" t="s">
        <v>4</v>
      </c>
      <c r="J148" s="172" t="s">
        <v>247</v>
      </c>
      <c r="K148" s="172" t="s">
        <v>236</v>
      </c>
      <c r="L148" s="307">
        <v>11680</v>
      </c>
      <c r="M148" s="307"/>
      <c r="N148" s="307">
        <f t="shared" si="29"/>
        <v>11680</v>
      </c>
      <c r="O148" s="308"/>
      <c r="P148" s="309"/>
      <c r="Q148" s="310" t="str">
        <f t="shared" si="24"/>
        <v>-</v>
      </c>
      <c r="R148" s="311"/>
      <c r="S148" s="312" t="str">
        <f t="shared" si="25"/>
        <v/>
      </c>
      <c r="T148" s="311"/>
      <c r="U148" s="313" t="str">
        <f t="shared" si="26"/>
        <v/>
      </c>
      <c r="V148" s="311"/>
      <c r="W148" s="314"/>
      <c r="X148" s="315"/>
      <c r="Y148" s="312" t="str">
        <f t="shared" si="27"/>
        <v/>
      </c>
      <c r="AA148" s="317" t="str">
        <f t="shared" si="28"/>
        <v/>
      </c>
    </row>
    <row r="149" spans="1:27" s="316" customFormat="1" x14ac:dyDescent="0.2">
      <c r="A149" s="323">
        <v>894236</v>
      </c>
      <c r="B149" s="323" t="s">
        <v>348</v>
      </c>
      <c r="C149" s="323" t="s">
        <v>186</v>
      </c>
      <c r="D149" s="323" t="s">
        <v>192</v>
      </c>
      <c r="E149" s="323" t="s">
        <v>220</v>
      </c>
      <c r="F149" s="323" t="s">
        <v>76</v>
      </c>
      <c r="G149" s="324">
        <v>315</v>
      </c>
      <c r="H149" s="324" t="s">
        <v>230</v>
      </c>
      <c r="I149" s="325" t="s">
        <v>4</v>
      </c>
      <c r="J149" s="323" t="s">
        <v>247</v>
      </c>
      <c r="K149" s="323" t="s">
        <v>241</v>
      </c>
      <c r="L149" s="307">
        <v>8401</v>
      </c>
      <c r="M149" s="307"/>
      <c r="N149" s="307">
        <f t="shared" si="29"/>
        <v>8401</v>
      </c>
      <c r="O149" s="308"/>
      <c r="P149" s="309"/>
      <c r="Q149" s="310" t="str">
        <f t="shared" si="24"/>
        <v>-</v>
      </c>
      <c r="R149" s="311"/>
      <c r="S149" s="312" t="str">
        <f t="shared" si="25"/>
        <v/>
      </c>
      <c r="T149" s="311"/>
      <c r="U149" s="313" t="str">
        <f t="shared" si="26"/>
        <v/>
      </c>
      <c r="V149" s="311"/>
      <c r="W149" s="314"/>
      <c r="X149" s="315"/>
      <c r="Y149" s="312" t="str">
        <f t="shared" si="27"/>
        <v/>
      </c>
      <c r="AA149" s="317" t="str">
        <f t="shared" si="28"/>
        <v/>
      </c>
    </row>
    <row r="150" spans="1:27" s="316" customFormat="1" x14ac:dyDescent="0.2">
      <c r="A150" s="172">
        <v>891684</v>
      </c>
      <c r="B150" s="172" t="s">
        <v>678</v>
      </c>
      <c r="C150" s="172" t="s">
        <v>186</v>
      </c>
      <c r="D150" s="172" t="s">
        <v>192</v>
      </c>
      <c r="E150" s="172" t="s">
        <v>220</v>
      </c>
      <c r="F150" s="172" t="s">
        <v>76</v>
      </c>
      <c r="G150" s="221">
        <v>315</v>
      </c>
      <c r="H150" s="221" t="s">
        <v>230</v>
      </c>
      <c r="I150" s="220" t="s">
        <v>4</v>
      </c>
      <c r="J150" s="172" t="s">
        <v>681</v>
      </c>
      <c r="K150" s="172" t="s">
        <v>236</v>
      </c>
      <c r="L150" s="307">
        <v>11680</v>
      </c>
      <c r="M150" s="307"/>
      <c r="N150" s="307">
        <f t="shared" si="29"/>
        <v>11680</v>
      </c>
      <c r="O150" s="308"/>
      <c r="P150" s="309"/>
      <c r="Q150" s="310" t="str">
        <f t="shared" si="24"/>
        <v>-</v>
      </c>
      <c r="R150" s="311"/>
      <c r="S150" s="312" t="str">
        <f t="shared" si="25"/>
        <v/>
      </c>
      <c r="T150" s="311"/>
      <c r="U150" s="313" t="str">
        <f t="shared" si="26"/>
        <v/>
      </c>
      <c r="V150" s="311"/>
      <c r="W150" s="314"/>
      <c r="X150" s="315"/>
      <c r="Y150" s="312" t="str">
        <f t="shared" si="27"/>
        <v/>
      </c>
      <c r="AA150" s="317" t="str">
        <f t="shared" si="28"/>
        <v/>
      </c>
    </row>
    <row r="151" spans="1:27" s="316" customFormat="1" x14ac:dyDescent="0.2">
      <c r="A151" s="172">
        <v>890953</v>
      </c>
      <c r="B151" s="172" t="s">
        <v>166</v>
      </c>
      <c r="C151" s="172" t="s">
        <v>186</v>
      </c>
      <c r="D151" s="172" t="s">
        <v>191</v>
      </c>
      <c r="E151" s="172" t="s">
        <v>216</v>
      </c>
      <c r="F151" s="172" t="s">
        <v>76</v>
      </c>
      <c r="G151" s="221">
        <v>315</v>
      </c>
      <c r="H151" s="221" t="s">
        <v>230</v>
      </c>
      <c r="I151" s="220" t="s">
        <v>4</v>
      </c>
      <c r="J151" s="172" t="s">
        <v>253</v>
      </c>
      <c r="K151" s="172" t="s">
        <v>236</v>
      </c>
      <c r="L151" s="307">
        <v>12547</v>
      </c>
      <c r="M151" s="307"/>
      <c r="N151" s="307">
        <f t="shared" si="29"/>
        <v>12547</v>
      </c>
      <c r="O151" s="308"/>
      <c r="P151" s="309"/>
      <c r="Q151" s="310" t="str">
        <f t="shared" si="24"/>
        <v>-</v>
      </c>
      <c r="R151" s="311"/>
      <c r="S151" s="312" t="str">
        <f t="shared" si="25"/>
        <v/>
      </c>
      <c r="T151" s="311"/>
      <c r="U151" s="313" t="str">
        <f t="shared" si="26"/>
        <v/>
      </c>
      <c r="V151" s="311"/>
      <c r="W151" s="314"/>
      <c r="X151" s="315"/>
      <c r="Y151" s="312" t="str">
        <f t="shared" si="27"/>
        <v/>
      </c>
      <c r="AA151" s="317" t="str">
        <f t="shared" si="28"/>
        <v/>
      </c>
    </row>
    <row r="152" spans="1:27" s="316" customFormat="1" x14ac:dyDescent="0.2">
      <c r="A152" s="172">
        <v>891705</v>
      </c>
      <c r="B152" s="172" t="s">
        <v>167</v>
      </c>
      <c r="C152" s="172" t="s">
        <v>186</v>
      </c>
      <c r="D152" s="172" t="s">
        <v>192</v>
      </c>
      <c r="E152" s="172" t="s">
        <v>216</v>
      </c>
      <c r="F152" s="172" t="s">
        <v>76</v>
      </c>
      <c r="G152" s="221">
        <v>315</v>
      </c>
      <c r="H152" s="221" t="s">
        <v>230</v>
      </c>
      <c r="I152" s="220" t="s">
        <v>4</v>
      </c>
      <c r="J152" s="172" t="s">
        <v>252</v>
      </c>
      <c r="K152" s="172" t="s">
        <v>236</v>
      </c>
      <c r="L152" s="307">
        <v>11274</v>
      </c>
      <c r="M152" s="307"/>
      <c r="N152" s="307">
        <f t="shared" si="29"/>
        <v>11274</v>
      </c>
      <c r="O152" s="308"/>
      <c r="P152" s="309"/>
      <c r="Q152" s="310" t="str">
        <f t="shared" si="24"/>
        <v>-</v>
      </c>
      <c r="R152" s="311"/>
      <c r="S152" s="312" t="str">
        <f t="shared" si="25"/>
        <v/>
      </c>
      <c r="T152" s="311"/>
      <c r="U152" s="313" t="str">
        <f t="shared" si="26"/>
        <v/>
      </c>
      <c r="V152" s="311"/>
      <c r="W152" s="314"/>
      <c r="X152" s="315"/>
      <c r="Y152" s="312" t="str">
        <f t="shared" si="27"/>
        <v/>
      </c>
      <c r="AA152" s="317" t="str">
        <f t="shared" si="28"/>
        <v/>
      </c>
    </row>
    <row r="153" spans="1:27" s="316" customFormat="1" x14ac:dyDescent="0.2">
      <c r="A153" s="172">
        <v>890749</v>
      </c>
      <c r="B153" s="172" t="s">
        <v>292</v>
      </c>
      <c r="C153" s="172" t="s">
        <v>186</v>
      </c>
      <c r="D153" s="172" t="s">
        <v>192</v>
      </c>
      <c r="E153" s="172" t="s">
        <v>216</v>
      </c>
      <c r="F153" s="172" t="s">
        <v>76</v>
      </c>
      <c r="G153" s="221">
        <v>315</v>
      </c>
      <c r="H153" s="221" t="s">
        <v>230</v>
      </c>
      <c r="I153" s="220" t="s">
        <v>4</v>
      </c>
      <c r="J153" s="172" t="s">
        <v>251</v>
      </c>
      <c r="K153" s="172" t="s">
        <v>236</v>
      </c>
      <c r="L153" s="307">
        <v>11274</v>
      </c>
      <c r="M153" s="307"/>
      <c r="N153" s="307">
        <f t="shared" si="29"/>
        <v>11274</v>
      </c>
      <c r="O153" s="308"/>
      <c r="P153" s="309"/>
      <c r="Q153" s="310" t="str">
        <f t="shared" si="24"/>
        <v>-</v>
      </c>
      <c r="R153" s="311"/>
      <c r="S153" s="312" t="str">
        <f t="shared" si="25"/>
        <v/>
      </c>
      <c r="T153" s="311"/>
      <c r="U153" s="313" t="str">
        <f t="shared" si="26"/>
        <v/>
      </c>
      <c r="V153" s="311"/>
      <c r="W153" s="314"/>
      <c r="X153" s="315"/>
      <c r="Y153" s="312" t="str">
        <f t="shared" si="27"/>
        <v/>
      </c>
      <c r="AA153" s="317" t="str">
        <f t="shared" si="28"/>
        <v/>
      </c>
    </row>
    <row r="154" spans="1:27" s="316" customFormat="1" x14ac:dyDescent="0.2">
      <c r="A154" s="323">
        <v>894438</v>
      </c>
      <c r="B154" s="323" t="s">
        <v>349</v>
      </c>
      <c r="C154" s="323" t="s">
        <v>186</v>
      </c>
      <c r="D154" s="323" t="s">
        <v>192</v>
      </c>
      <c r="E154" s="323" t="s">
        <v>216</v>
      </c>
      <c r="F154" s="323" t="s">
        <v>76</v>
      </c>
      <c r="G154" s="324">
        <v>315</v>
      </c>
      <c r="H154" s="324" t="s">
        <v>230</v>
      </c>
      <c r="I154" s="325" t="s">
        <v>4</v>
      </c>
      <c r="J154" s="323" t="s">
        <v>251</v>
      </c>
      <c r="K154" s="323" t="s">
        <v>241</v>
      </c>
      <c r="L154" s="307">
        <v>9024</v>
      </c>
      <c r="M154" s="307"/>
      <c r="N154" s="307">
        <f t="shared" si="29"/>
        <v>9024</v>
      </c>
      <c r="O154" s="308"/>
      <c r="P154" s="309"/>
      <c r="Q154" s="310" t="str">
        <f t="shared" si="24"/>
        <v>-</v>
      </c>
      <c r="R154" s="311"/>
      <c r="S154" s="312" t="str">
        <f t="shared" si="25"/>
        <v/>
      </c>
      <c r="T154" s="311"/>
      <c r="U154" s="313" t="str">
        <f t="shared" si="26"/>
        <v/>
      </c>
      <c r="V154" s="311"/>
      <c r="W154" s="314"/>
      <c r="X154" s="315"/>
      <c r="Y154" s="312" t="str">
        <f t="shared" si="27"/>
        <v/>
      </c>
      <c r="AA154" s="317" t="str">
        <f t="shared" si="28"/>
        <v/>
      </c>
    </row>
    <row r="155" spans="1:27" s="316" customFormat="1" x14ac:dyDescent="0.2">
      <c r="A155" s="172">
        <v>893120</v>
      </c>
      <c r="B155" s="172" t="s">
        <v>169</v>
      </c>
      <c r="C155" s="172" t="s">
        <v>186</v>
      </c>
      <c r="D155" s="172" t="s">
        <v>192</v>
      </c>
      <c r="E155" s="172" t="s">
        <v>218</v>
      </c>
      <c r="F155" s="172" t="s">
        <v>76</v>
      </c>
      <c r="G155" s="221">
        <v>315</v>
      </c>
      <c r="H155" s="221" t="s">
        <v>230</v>
      </c>
      <c r="I155" s="220" t="s">
        <v>4</v>
      </c>
      <c r="J155" s="172" t="s">
        <v>249</v>
      </c>
      <c r="K155" s="172" t="s">
        <v>236</v>
      </c>
      <c r="L155" s="307">
        <v>11978</v>
      </c>
      <c r="M155" s="307"/>
      <c r="N155" s="307">
        <f t="shared" si="29"/>
        <v>11978</v>
      </c>
      <c r="O155" s="308"/>
      <c r="P155" s="309"/>
      <c r="Q155" s="310" t="str">
        <f t="shared" si="24"/>
        <v>-</v>
      </c>
      <c r="R155" s="311"/>
      <c r="S155" s="312" t="str">
        <f t="shared" si="25"/>
        <v/>
      </c>
      <c r="T155" s="311"/>
      <c r="U155" s="313" t="str">
        <f t="shared" si="26"/>
        <v/>
      </c>
      <c r="V155" s="311"/>
      <c r="W155" s="314"/>
      <c r="X155" s="315"/>
      <c r="Y155" s="312" t="str">
        <f t="shared" si="27"/>
        <v/>
      </c>
      <c r="AA155" s="317" t="str">
        <f t="shared" si="28"/>
        <v/>
      </c>
    </row>
    <row r="156" spans="1:27" s="316" customFormat="1" x14ac:dyDescent="0.2">
      <c r="A156" s="323">
        <v>894238</v>
      </c>
      <c r="B156" s="323" t="s">
        <v>350</v>
      </c>
      <c r="C156" s="323" t="s">
        <v>186</v>
      </c>
      <c r="D156" s="323" t="s">
        <v>192</v>
      </c>
      <c r="E156" s="323" t="s">
        <v>218</v>
      </c>
      <c r="F156" s="323" t="s">
        <v>76</v>
      </c>
      <c r="G156" s="324">
        <v>315</v>
      </c>
      <c r="H156" s="324" t="s">
        <v>230</v>
      </c>
      <c r="I156" s="325" t="s">
        <v>4</v>
      </c>
      <c r="J156" s="323" t="s">
        <v>249</v>
      </c>
      <c r="K156" s="323" t="s">
        <v>241</v>
      </c>
      <c r="L156" s="307">
        <v>9377</v>
      </c>
      <c r="M156" s="307"/>
      <c r="N156" s="307">
        <f t="shared" si="29"/>
        <v>9377</v>
      </c>
      <c r="O156" s="308"/>
      <c r="P156" s="309"/>
      <c r="Q156" s="310" t="str">
        <f t="shared" si="24"/>
        <v>-</v>
      </c>
      <c r="R156" s="311"/>
      <c r="S156" s="312" t="str">
        <f t="shared" si="25"/>
        <v/>
      </c>
      <c r="T156" s="311"/>
      <c r="U156" s="313" t="str">
        <f t="shared" si="26"/>
        <v/>
      </c>
      <c r="V156" s="311"/>
      <c r="W156" s="314"/>
      <c r="X156" s="315"/>
      <c r="Y156" s="312" t="str">
        <f t="shared" si="27"/>
        <v/>
      </c>
      <c r="AA156" s="317" t="str">
        <f t="shared" si="28"/>
        <v/>
      </c>
    </row>
    <row r="157" spans="1:27" x14ac:dyDescent="0.2">
      <c r="A157" s="323">
        <v>894239</v>
      </c>
      <c r="B157" s="323" t="s">
        <v>679</v>
      </c>
      <c r="C157" s="323" t="s">
        <v>186</v>
      </c>
      <c r="D157" s="323" t="s">
        <v>192</v>
      </c>
      <c r="E157" s="323" t="s">
        <v>216</v>
      </c>
      <c r="F157" s="323" t="s">
        <v>76</v>
      </c>
      <c r="G157" s="324">
        <v>385</v>
      </c>
      <c r="H157" s="324" t="s">
        <v>226</v>
      </c>
      <c r="I157" s="325" t="s">
        <v>4</v>
      </c>
      <c r="J157" s="323" t="s">
        <v>246</v>
      </c>
      <c r="K157" s="323" t="s">
        <v>241</v>
      </c>
      <c r="L157" s="307">
        <v>8266</v>
      </c>
      <c r="M157" s="307"/>
      <c r="N157" s="307">
        <f t="shared" si="29"/>
        <v>8266</v>
      </c>
      <c r="O157" s="308"/>
      <c r="P157" s="211"/>
      <c r="Q157" s="310" t="str">
        <f t="shared" si="24"/>
        <v>-</v>
      </c>
      <c r="R157" s="209"/>
      <c r="S157" s="312" t="str">
        <f t="shared" si="25"/>
        <v/>
      </c>
      <c r="T157" s="209"/>
      <c r="U157" s="312" t="str">
        <f t="shared" si="26"/>
        <v/>
      </c>
      <c r="V157" s="209"/>
      <c r="W157" s="312"/>
      <c r="X157" s="208"/>
      <c r="Y157" s="312" t="str">
        <f t="shared" si="27"/>
        <v/>
      </c>
      <c r="Z157" s="118"/>
      <c r="AA157" s="206" t="str">
        <f t="shared" si="28"/>
        <v/>
      </c>
    </row>
    <row r="158" spans="1:27" x14ac:dyDescent="0.2">
      <c r="A158" s="172">
        <v>890779</v>
      </c>
      <c r="B158" s="172" t="s">
        <v>291</v>
      </c>
      <c r="C158" s="172" t="s">
        <v>186</v>
      </c>
      <c r="D158" s="172" t="s">
        <v>192</v>
      </c>
      <c r="E158" s="172" t="s">
        <v>217</v>
      </c>
      <c r="F158" s="172" t="s">
        <v>74</v>
      </c>
      <c r="G158" s="221">
        <v>385</v>
      </c>
      <c r="H158" s="221" t="s">
        <v>226</v>
      </c>
      <c r="I158" s="220" t="s">
        <v>4</v>
      </c>
      <c r="J158" s="172" t="s">
        <v>243</v>
      </c>
      <c r="K158" s="172" t="s">
        <v>236</v>
      </c>
      <c r="L158" s="307">
        <v>10542</v>
      </c>
      <c r="M158" s="307"/>
      <c r="N158" s="307">
        <f t="shared" si="29"/>
        <v>10542</v>
      </c>
      <c r="O158" s="308"/>
      <c r="Q158" s="310" t="str">
        <f t="shared" si="24"/>
        <v>-</v>
      </c>
      <c r="S158" s="312" t="str">
        <f t="shared" si="25"/>
        <v/>
      </c>
      <c r="U158" s="312"/>
      <c r="W158" s="312"/>
      <c r="Y158" s="312"/>
    </row>
    <row r="159" spans="1:27" x14ac:dyDescent="0.2">
      <c r="A159" s="172">
        <v>893791</v>
      </c>
      <c r="B159" s="172" t="s">
        <v>680</v>
      </c>
      <c r="C159" s="172" t="s">
        <v>186</v>
      </c>
      <c r="D159" s="172" t="s">
        <v>192</v>
      </c>
      <c r="E159" s="172" t="s">
        <v>216</v>
      </c>
      <c r="F159" s="172" t="s">
        <v>74</v>
      </c>
      <c r="G159" s="221">
        <v>385</v>
      </c>
      <c r="H159" s="221" t="s">
        <v>226</v>
      </c>
      <c r="I159" s="220" t="s">
        <v>4</v>
      </c>
      <c r="J159" s="172" t="s">
        <v>246</v>
      </c>
      <c r="K159" s="172" t="s">
        <v>236</v>
      </c>
      <c r="L159" s="307">
        <v>10298</v>
      </c>
      <c r="M159" s="307"/>
      <c r="N159" s="307">
        <f t="shared" si="29"/>
        <v>10298</v>
      </c>
      <c r="O159" s="308"/>
      <c r="Q159" s="310" t="str">
        <f t="shared" si="24"/>
        <v>-</v>
      </c>
      <c r="S159" s="312" t="str">
        <f t="shared" si="25"/>
        <v/>
      </c>
      <c r="U159" s="312"/>
      <c r="W159" s="312"/>
      <c r="Y159" s="312"/>
    </row>
    <row r="160" spans="1:27" x14ac:dyDescent="0.2">
      <c r="A160" s="172">
        <v>894717</v>
      </c>
      <c r="B160" s="172" t="s">
        <v>351</v>
      </c>
      <c r="C160" s="172" t="s">
        <v>186</v>
      </c>
      <c r="D160" s="172" t="s">
        <v>192</v>
      </c>
      <c r="E160" s="172" t="s">
        <v>216</v>
      </c>
      <c r="F160" s="172" t="s">
        <v>74</v>
      </c>
      <c r="G160" s="221">
        <v>385</v>
      </c>
      <c r="H160" s="221" t="s">
        <v>226</v>
      </c>
      <c r="I160" s="220" t="s">
        <v>4</v>
      </c>
      <c r="J160" s="172" t="s">
        <v>245</v>
      </c>
      <c r="K160" s="172" t="s">
        <v>236</v>
      </c>
      <c r="L160" s="307">
        <v>10298</v>
      </c>
      <c r="M160" s="307"/>
      <c r="N160" s="307">
        <f t="shared" si="29"/>
        <v>10298</v>
      </c>
      <c r="O160" s="308"/>
      <c r="Q160" s="310" t="str">
        <f t="shared" si="24"/>
        <v>-</v>
      </c>
      <c r="S160" s="312" t="str">
        <f t="shared" si="25"/>
        <v/>
      </c>
      <c r="U160" s="312"/>
      <c r="W160" s="312"/>
      <c r="Y160" s="312"/>
    </row>
    <row r="161" spans="1:25" x14ac:dyDescent="0.2">
      <c r="A161" s="172">
        <v>891701</v>
      </c>
      <c r="B161" s="172" t="s">
        <v>175</v>
      </c>
      <c r="C161" s="172" t="s">
        <v>186</v>
      </c>
      <c r="D161" s="172" t="s">
        <v>191</v>
      </c>
      <c r="E161" s="172" t="s">
        <v>217</v>
      </c>
      <c r="F161" s="172" t="s">
        <v>74</v>
      </c>
      <c r="G161" s="221">
        <v>385</v>
      </c>
      <c r="H161" s="221" t="s">
        <v>223</v>
      </c>
      <c r="I161" s="220" t="s">
        <v>4</v>
      </c>
      <c r="J161" s="172" t="s">
        <v>244</v>
      </c>
      <c r="K161" s="172" t="s">
        <v>236</v>
      </c>
      <c r="L161" s="307">
        <v>10054</v>
      </c>
      <c r="M161" s="307"/>
      <c r="N161" s="307">
        <f t="shared" si="29"/>
        <v>10054</v>
      </c>
      <c r="O161" s="308"/>
      <c r="Q161" s="310" t="str">
        <f t="shared" si="24"/>
        <v>-</v>
      </c>
      <c r="S161" s="312" t="str">
        <f t="shared" si="25"/>
        <v/>
      </c>
      <c r="U161" s="312"/>
      <c r="W161" s="312"/>
      <c r="Y161" s="312"/>
    </row>
    <row r="162" spans="1:25" x14ac:dyDescent="0.2">
      <c r="A162" s="172">
        <v>890797</v>
      </c>
      <c r="B162" s="172" t="s">
        <v>174</v>
      </c>
      <c r="C162" s="172" t="s">
        <v>186</v>
      </c>
      <c r="D162" s="172" t="s">
        <v>192</v>
      </c>
      <c r="E162" s="172" t="s">
        <v>217</v>
      </c>
      <c r="F162" s="172" t="s">
        <v>74</v>
      </c>
      <c r="G162" s="221">
        <v>385</v>
      </c>
      <c r="H162" s="221" t="s">
        <v>223</v>
      </c>
      <c r="I162" s="220" t="s">
        <v>4</v>
      </c>
      <c r="J162" s="172" t="s">
        <v>243</v>
      </c>
      <c r="K162" s="172" t="s">
        <v>236</v>
      </c>
      <c r="L162" s="307">
        <v>10569</v>
      </c>
      <c r="M162" s="307"/>
      <c r="N162" s="307">
        <f t="shared" si="29"/>
        <v>10569</v>
      </c>
      <c r="O162" s="308"/>
      <c r="Q162" s="310" t="str">
        <f t="shared" si="24"/>
        <v>-</v>
      </c>
      <c r="S162" s="312" t="str">
        <f t="shared" si="25"/>
        <v/>
      </c>
      <c r="U162" s="312"/>
      <c r="W162" s="312"/>
      <c r="Y162" s="312"/>
    </row>
    <row r="163" spans="1:25" x14ac:dyDescent="0.2">
      <c r="A163" s="323">
        <v>894244</v>
      </c>
      <c r="B163" s="323" t="s">
        <v>352</v>
      </c>
      <c r="C163" s="323" t="s">
        <v>186</v>
      </c>
      <c r="D163" s="323" t="s">
        <v>192</v>
      </c>
      <c r="E163" s="323" t="s">
        <v>217</v>
      </c>
      <c r="F163" s="323" t="s">
        <v>74</v>
      </c>
      <c r="G163" s="324">
        <v>385</v>
      </c>
      <c r="H163" s="324" t="s">
        <v>223</v>
      </c>
      <c r="I163" s="325" t="s">
        <v>4</v>
      </c>
      <c r="J163" s="323" t="s">
        <v>243</v>
      </c>
      <c r="K163" s="323" t="s">
        <v>241</v>
      </c>
      <c r="L163" s="307">
        <v>8320</v>
      </c>
      <c r="M163" s="307"/>
      <c r="N163" s="307">
        <f t="shared" si="29"/>
        <v>8320</v>
      </c>
      <c r="O163" s="308"/>
      <c r="Q163" s="310" t="str">
        <f t="shared" si="24"/>
        <v>-</v>
      </c>
      <c r="S163" s="312" t="str">
        <f t="shared" si="25"/>
        <v/>
      </c>
      <c r="U163" s="312"/>
      <c r="W163" s="312"/>
      <c r="Y163" s="312"/>
    </row>
    <row r="164" spans="1:25" x14ac:dyDescent="0.2">
      <c r="A164" s="323">
        <v>894725</v>
      </c>
      <c r="B164" s="323" t="s">
        <v>353</v>
      </c>
      <c r="C164" s="323" t="s">
        <v>186</v>
      </c>
      <c r="D164" s="323" t="s">
        <v>192</v>
      </c>
      <c r="E164" s="323" t="s">
        <v>217</v>
      </c>
      <c r="F164" s="323" t="s">
        <v>74</v>
      </c>
      <c r="G164" s="324">
        <v>385</v>
      </c>
      <c r="H164" s="324" t="s">
        <v>223</v>
      </c>
      <c r="I164" s="325" t="s">
        <v>4</v>
      </c>
      <c r="J164" s="323" t="s">
        <v>360</v>
      </c>
      <c r="K164" s="323" t="s">
        <v>241</v>
      </c>
      <c r="L164" s="307">
        <v>8320</v>
      </c>
      <c r="M164" s="307"/>
      <c r="N164" s="307">
        <f t="shared" si="29"/>
        <v>8320</v>
      </c>
      <c r="O164" s="308"/>
      <c r="Q164" s="310" t="str">
        <f t="shared" si="24"/>
        <v>-</v>
      </c>
      <c r="S164" s="312" t="str">
        <f t="shared" si="25"/>
        <v/>
      </c>
      <c r="U164" s="312"/>
      <c r="W164" s="312"/>
      <c r="Y164" s="312"/>
    </row>
    <row r="165" spans="1:25" x14ac:dyDescent="0.2">
      <c r="A165" s="172">
        <v>893012</v>
      </c>
      <c r="B165" s="172" t="s">
        <v>177</v>
      </c>
      <c r="C165" s="172" t="s">
        <v>186</v>
      </c>
      <c r="D165" s="172" t="s">
        <v>191</v>
      </c>
      <c r="E165" s="172" t="s">
        <v>220</v>
      </c>
      <c r="F165" s="172" t="s">
        <v>74</v>
      </c>
      <c r="G165" s="221">
        <v>385</v>
      </c>
      <c r="H165" s="221" t="s">
        <v>223</v>
      </c>
      <c r="I165" s="220" t="s">
        <v>4</v>
      </c>
      <c r="J165" s="172" t="s">
        <v>242</v>
      </c>
      <c r="K165" s="172" t="s">
        <v>236</v>
      </c>
      <c r="L165" s="307">
        <v>9783</v>
      </c>
      <c r="M165" s="307"/>
      <c r="N165" s="307">
        <f t="shared" si="29"/>
        <v>9783</v>
      </c>
      <c r="O165" s="308"/>
      <c r="Q165" s="310" t="str">
        <f t="shared" ref="Q165:Q178" si="30">IF(ISBLANK(Q$8),IF(ISBLANK(S$8),IF(ISBLANK(U$8),"-",N165+U$8),(N165*(1+S$8))),((L165)*(1-Q$8)))</f>
        <v>-</v>
      </c>
      <c r="S165" s="312" t="str">
        <f t="shared" ref="S165:S178" si="31">IFERROR(Q165-N165,"")</f>
        <v/>
      </c>
      <c r="U165" s="312"/>
      <c r="W165" s="312"/>
      <c r="Y165" s="312"/>
    </row>
    <row r="166" spans="1:25" x14ac:dyDescent="0.2">
      <c r="A166" s="172">
        <v>890800</v>
      </c>
      <c r="B166" s="172" t="s">
        <v>176</v>
      </c>
      <c r="C166" s="172" t="s">
        <v>186</v>
      </c>
      <c r="D166" s="172" t="s">
        <v>192</v>
      </c>
      <c r="E166" s="172" t="s">
        <v>220</v>
      </c>
      <c r="F166" s="172" t="s">
        <v>74</v>
      </c>
      <c r="G166" s="221">
        <v>385</v>
      </c>
      <c r="H166" s="221" t="s">
        <v>223</v>
      </c>
      <c r="I166" s="220" t="s">
        <v>4</v>
      </c>
      <c r="J166" s="172" t="s">
        <v>238</v>
      </c>
      <c r="K166" s="172" t="s">
        <v>236</v>
      </c>
      <c r="L166" s="307">
        <v>10379</v>
      </c>
      <c r="M166" s="307"/>
      <c r="N166" s="307">
        <f t="shared" ref="N166:N178" si="32">L166*(1-$N$12)</f>
        <v>10379</v>
      </c>
      <c r="O166" s="308"/>
      <c r="Q166" s="310" t="str">
        <f t="shared" si="30"/>
        <v>-</v>
      </c>
      <c r="S166" s="312" t="str">
        <f t="shared" si="31"/>
        <v/>
      </c>
      <c r="U166" s="312"/>
      <c r="W166" s="312"/>
      <c r="Y166" s="312"/>
    </row>
    <row r="167" spans="1:25" x14ac:dyDescent="0.2">
      <c r="A167" s="323">
        <v>894242</v>
      </c>
      <c r="B167" s="323" t="s">
        <v>354</v>
      </c>
      <c r="C167" s="323" t="s">
        <v>186</v>
      </c>
      <c r="D167" s="323" t="s">
        <v>192</v>
      </c>
      <c r="E167" s="323" t="s">
        <v>220</v>
      </c>
      <c r="F167" s="323" t="s">
        <v>74</v>
      </c>
      <c r="G167" s="324">
        <v>385</v>
      </c>
      <c r="H167" s="324" t="s">
        <v>223</v>
      </c>
      <c r="I167" s="325" t="s">
        <v>4</v>
      </c>
      <c r="J167" s="323" t="s">
        <v>238</v>
      </c>
      <c r="K167" s="323" t="s">
        <v>241</v>
      </c>
      <c r="L167" s="307">
        <v>8157</v>
      </c>
      <c r="M167" s="307"/>
      <c r="N167" s="307">
        <f t="shared" si="32"/>
        <v>8157</v>
      </c>
      <c r="O167" s="308"/>
      <c r="Q167" s="310" t="str">
        <f t="shared" si="30"/>
        <v>-</v>
      </c>
      <c r="S167" s="312" t="str">
        <f t="shared" si="31"/>
        <v/>
      </c>
      <c r="U167" s="312"/>
      <c r="W167" s="312"/>
      <c r="Y167" s="312"/>
    </row>
    <row r="168" spans="1:25" x14ac:dyDescent="0.2">
      <c r="A168" s="172">
        <v>890791</v>
      </c>
      <c r="B168" s="172" t="s">
        <v>172</v>
      </c>
      <c r="C168" s="172" t="s">
        <v>186</v>
      </c>
      <c r="D168" s="172" t="s">
        <v>191</v>
      </c>
      <c r="E168" s="172" t="s">
        <v>216</v>
      </c>
      <c r="F168" s="172" t="s">
        <v>74</v>
      </c>
      <c r="G168" s="221">
        <v>385</v>
      </c>
      <c r="H168" s="221" t="s">
        <v>223</v>
      </c>
      <c r="I168" s="220" t="s">
        <v>4</v>
      </c>
      <c r="J168" s="172" t="s">
        <v>240</v>
      </c>
      <c r="K168" s="172" t="s">
        <v>236</v>
      </c>
      <c r="L168" s="307">
        <v>10190</v>
      </c>
      <c r="M168" s="307"/>
      <c r="N168" s="307">
        <f t="shared" si="32"/>
        <v>10190</v>
      </c>
      <c r="O168" s="308"/>
      <c r="Q168" s="310" t="str">
        <f t="shared" si="30"/>
        <v>-</v>
      </c>
      <c r="S168" s="312" t="str">
        <f t="shared" si="31"/>
        <v/>
      </c>
      <c r="U168" s="312"/>
      <c r="W168" s="312"/>
      <c r="Y168" s="312"/>
    </row>
    <row r="169" spans="1:25" x14ac:dyDescent="0.2">
      <c r="A169" s="172">
        <v>893631</v>
      </c>
      <c r="B169" s="172" t="s">
        <v>289</v>
      </c>
      <c r="C169" s="172" t="s">
        <v>186</v>
      </c>
      <c r="D169" s="172" t="s">
        <v>191</v>
      </c>
      <c r="E169" s="172" t="s">
        <v>216</v>
      </c>
      <c r="F169" s="172" t="s">
        <v>74</v>
      </c>
      <c r="G169" s="221">
        <v>385</v>
      </c>
      <c r="H169" s="221" t="s">
        <v>223</v>
      </c>
      <c r="I169" s="220" t="s">
        <v>4</v>
      </c>
      <c r="J169" s="172" t="s">
        <v>240</v>
      </c>
      <c r="K169" s="172" t="s">
        <v>236</v>
      </c>
      <c r="L169" s="307">
        <v>10542</v>
      </c>
      <c r="M169" s="307"/>
      <c r="N169" s="307">
        <f t="shared" si="32"/>
        <v>10542</v>
      </c>
      <c r="O169" s="308"/>
      <c r="Q169" s="310" t="str">
        <f t="shared" si="30"/>
        <v>-</v>
      </c>
      <c r="S169" s="312" t="str">
        <f t="shared" si="31"/>
        <v/>
      </c>
      <c r="U169" s="312"/>
      <c r="W169" s="312"/>
      <c r="Y169" s="312"/>
    </row>
    <row r="170" spans="1:25" x14ac:dyDescent="0.2">
      <c r="A170" s="323">
        <v>894243</v>
      </c>
      <c r="B170" s="323" t="s">
        <v>355</v>
      </c>
      <c r="C170" s="323" t="s">
        <v>186</v>
      </c>
      <c r="D170" s="323" t="s">
        <v>191</v>
      </c>
      <c r="E170" s="323" t="s">
        <v>216</v>
      </c>
      <c r="F170" s="323" t="s">
        <v>74</v>
      </c>
      <c r="G170" s="324">
        <v>385</v>
      </c>
      <c r="H170" s="324" t="s">
        <v>223</v>
      </c>
      <c r="I170" s="325" t="s">
        <v>4</v>
      </c>
      <c r="J170" s="323" t="s">
        <v>240</v>
      </c>
      <c r="K170" s="323" t="s">
        <v>241</v>
      </c>
      <c r="L170" s="307">
        <v>7967</v>
      </c>
      <c r="M170" s="307"/>
      <c r="N170" s="307">
        <f t="shared" si="32"/>
        <v>7967</v>
      </c>
      <c r="O170" s="308"/>
      <c r="Q170" s="310" t="str">
        <f t="shared" si="30"/>
        <v>-</v>
      </c>
      <c r="S170" s="312" t="str">
        <f t="shared" si="31"/>
        <v/>
      </c>
      <c r="U170" s="312"/>
      <c r="W170" s="312"/>
      <c r="Y170" s="312"/>
    </row>
    <row r="171" spans="1:25" x14ac:dyDescent="0.2">
      <c r="A171" s="172">
        <v>891702</v>
      </c>
      <c r="B171" s="172" t="s">
        <v>173</v>
      </c>
      <c r="C171" s="172" t="s">
        <v>186</v>
      </c>
      <c r="D171" s="172" t="s">
        <v>192</v>
      </c>
      <c r="E171" s="172" t="s">
        <v>216</v>
      </c>
      <c r="F171" s="172" t="s">
        <v>74</v>
      </c>
      <c r="G171" s="221">
        <v>385</v>
      </c>
      <c r="H171" s="221" t="s">
        <v>223</v>
      </c>
      <c r="I171" s="220" t="s">
        <v>4</v>
      </c>
      <c r="J171" s="172" t="s">
        <v>246</v>
      </c>
      <c r="K171" s="172" t="s">
        <v>236</v>
      </c>
      <c r="L171" s="307">
        <v>10542</v>
      </c>
      <c r="M171" s="307"/>
      <c r="N171" s="307">
        <f t="shared" si="32"/>
        <v>10542</v>
      </c>
      <c r="O171" s="308"/>
      <c r="Q171" s="310" t="str">
        <f t="shared" si="30"/>
        <v>-</v>
      </c>
      <c r="S171" s="312" t="str">
        <f t="shared" si="31"/>
        <v/>
      </c>
      <c r="U171" s="312"/>
      <c r="W171" s="312"/>
      <c r="Y171" s="312"/>
    </row>
    <row r="172" spans="1:25" x14ac:dyDescent="0.2">
      <c r="A172" s="172">
        <v>890803</v>
      </c>
      <c r="B172" s="172" t="s">
        <v>290</v>
      </c>
      <c r="C172" s="172" t="s">
        <v>186</v>
      </c>
      <c r="D172" s="172" t="s">
        <v>192</v>
      </c>
      <c r="E172" s="172" t="s">
        <v>216</v>
      </c>
      <c r="F172" s="172" t="s">
        <v>74</v>
      </c>
      <c r="G172" s="221">
        <v>385</v>
      </c>
      <c r="H172" s="221" t="s">
        <v>223</v>
      </c>
      <c r="I172" s="220" t="s">
        <v>4</v>
      </c>
      <c r="J172" s="172" t="s">
        <v>246</v>
      </c>
      <c r="K172" s="172" t="s">
        <v>236</v>
      </c>
      <c r="L172" s="307">
        <v>10542</v>
      </c>
      <c r="M172" s="307"/>
      <c r="N172" s="307">
        <f t="shared" si="32"/>
        <v>10542</v>
      </c>
      <c r="O172" s="308"/>
      <c r="Q172" s="310" t="str">
        <f t="shared" si="30"/>
        <v>-</v>
      </c>
      <c r="S172" s="312" t="str">
        <f t="shared" si="31"/>
        <v/>
      </c>
      <c r="U172" s="312"/>
      <c r="W172" s="312"/>
      <c r="Y172" s="312"/>
    </row>
    <row r="173" spans="1:25" x14ac:dyDescent="0.2">
      <c r="A173" s="323">
        <v>894170</v>
      </c>
      <c r="B173" s="323" t="s">
        <v>356</v>
      </c>
      <c r="C173" s="323" t="s">
        <v>186</v>
      </c>
      <c r="D173" s="323" t="s">
        <v>192</v>
      </c>
      <c r="E173" s="323" t="s">
        <v>216</v>
      </c>
      <c r="F173" s="323" t="s">
        <v>74</v>
      </c>
      <c r="G173" s="324">
        <v>385</v>
      </c>
      <c r="H173" s="324" t="s">
        <v>223</v>
      </c>
      <c r="I173" s="325" t="s">
        <v>4</v>
      </c>
      <c r="J173" s="323" t="s">
        <v>246</v>
      </c>
      <c r="K173" s="323" t="s">
        <v>241</v>
      </c>
      <c r="L173" s="307">
        <v>8293</v>
      </c>
      <c r="M173" s="307"/>
      <c r="N173" s="307">
        <f t="shared" si="32"/>
        <v>8293</v>
      </c>
      <c r="O173" s="308"/>
      <c r="Q173" s="310" t="str">
        <f t="shared" si="30"/>
        <v>-</v>
      </c>
      <c r="S173" s="312" t="str">
        <f t="shared" si="31"/>
        <v/>
      </c>
      <c r="U173" s="312"/>
      <c r="W173" s="312"/>
      <c r="Y173" s="312"/>
    </row>
    <row r="174" spans="1:25" x14ac:dyDescent="0.2">
      <c r="A174" s="172">
        <v>894607</v>
      </c>
      <c r="B174" s="172" t="s">
        <v>288</v>
      </c>
      <c r="C174" s="172" t="s">
        <v>186</v>
      </c>
      <c r="D174" s="172" t="s">
        <v>192</v>
      </c>
      <c r="E174" s="172" t="s">
        <v>216</v>
      </c>
      <c r="F174" s="172" t="s">
        <v>74</v>
      </c>
      <c r="G174" s="221">
        <v>385</v>
      </c>
      <c r="H174" s="221" t="s">
        <v>223</v>
      </c>
      <c r="I174" s="220" t="s">
        <v>4</v>
      </c>
      <c r="J174" s="172" t="s">
        <v>245</v>
      </c>
      <c r="K174" s="172" t="s">
        <v>236</v>
      </c>
      <c r="L174" s="307">
        <v>10542</v>
      </c>
      <c r="M174" s="307"/>
      <c r="N174" s="307">
        <f t="shared" si="32"/>
        <v>10542</v>
      </c>
      <c r="O174" s="308"/>
      <c r="Q174" s="310" t="str">
        <f t="shared" si="30"/>
        <v>-</v>
      </c>
      <c r="S174" s="312" t="str">
        <f t="shared" si="31"/>
        <v/>
      </c>
      <c r="U174" s="312"/>
      <c r="W174" s="312"/>
      <c r="Y174" s="312"/>
    </row>
    <row r="175" spans="1:25" x14ac:dyDescent="0.2">
      <c r="A175" s="323">
        <v>894610</v>
      </c>
      <c r="B175" s="323" t="s">
        <v>357</v>
      </c>
      <c r="C175" s="323" t="s">
        <v>186</v>
      </c>
      <c r="D175" s="323" t="s">
        <v>192</v>
      </c>
      <c r="E175" s="323" t="s">
        <v>216</v>
      </c>
      <c r="F175" s="323" t="s">
        <v>74</v>
      </c>
      <c r="G175" s="324">
        <v>385</v>
      </c>
      <c r="H175" s="324" t="s">
        <v>223</v>
      </c>
      <c r="I175" s="325" t="s">
        <v>4</v>
      </c>
      <c r="J175" s="323" t="s">
        <v>245</v>
      </c>
      <c r="K175" s="323" t="s">
        <v>241</v>
      </c>
      <c r="L175" s="307">
        <v>8293</v>
      </c>
      <c r="M175" s="307"/>
      <c r="N175" s="307">
        <f t="shared" si="32"/>
        <v>8293</v>
      </c>
      <c r="O175" s="308"/>
      <c r="Q175" s="310" t="str">
        <f t="shared" si="30"/>
        <v>-</v>
      </c>
      <c r="S175" s="312" t="str">
        <f t="shared" si="31"/>
        <v/>
      </c>
      <c r="U175" s="312"/>
      <c r="W175" s="312"/>
      <c r="Y175" s="312"/>
    </row>
    <row r="176" spans="1:25" x14ac:dyDescent="0.2">
      <c r="A176" s="172">
        <v>893623</v>
      </c>
      <c r="B176" s="172" t="s">
        <v>178</v>
      </c>
      <c r="C176" s="172" t="s">
        <v>186</v>
      </c>
      <c r="D176" s="172" t="s">
        <v>191</v>
      </c>
      <c r="E176" s="172" t="s">
        <v>216</v>
      </c>
      <c r="F176" s="172" t="s">
        <v>74</v>
      </c>
      <c r="G176" s="221">
        <v>425</v>
      </c>
      <c r="H176" s="221" t="s">
        <v>223</v>
      </c>
      <c r="I176" s="220" t="s">
        <v>4</v>
      </c>
      <c r="J176" s="172" t="s">
        <v>240</v>
      </c>
      <c r="K176" s="172" t="s">
        <v>236</v>
      </c>
      <c r="L176" s="307">
        <v>12141</v>
      </c>
      <c r="M176" s="307"/>
      <c r="N176" s="307">
        <f t="shared" si="32"/>
        <v>12141</v>
      </c>
      <c r="O176" s="308"/>
      <c r="Q176" s="310" t="str">
        <f t="shared" si="30"/>
        <v>-</v>
      </c>
      <c r="S176" s="312" t="str">
        <f t="shared" si="31"/>
        <v/>
      </c>
      <c r="U176" s="312"/>
      <c r="W176" s="312"/>
      <c r="Y176" s="312"/>
    </row>
    <row r="177" spans="1:25" x14ac:dyDescent="0.2">
      <c r="A177" s="172">
        <v>894088</v>
      </c>
      <c r="B177" s="172" t="s">
        <v>239</v>
      </c>
      <c r="C177" s="172" t="s">
        <v>186</v>
      </c>
      <c r="D177" s="172" t="s">
        <v>192</v>
      </c>
      <c r="E177" s="172" t="s">
        <v>220</v>
      </c>
      <c r="F177" s="172" t="s">
        <v>76</v>
      </c>
      <c r="G177" s="221">
        <v>445</v>
      </c>
      <c r="H177" s="221" t="s">
        <v>223</v>
      </c>
      <c r="I177" s="220" t="s">
        <v>4</v>
      </c>
      <c r="J177" s="172" t="s">
        <v>238</v>
      </c>
      <c r="K177" s="172" t="s">
        <v>236</v>
      </c>
      <c r="L177" s="307">
        <v>13821</v>
      </c>
      <c r="M177" s="307"/>
      <c r="N177" s="307">
        <f t="shared" si="32"/>
        <v>13821</v>
      </c>
      <c r="O177" s="308"/>
      <c r="Q177" s="310" t="str">
        <f t="shared" si="30"/>
        <v>-</v>
      </c>
      <c r="S177" s="312" t="str">
        <f t="shared" si="31"/>
        <v/>
      </c>
      <c r="U177" s="312"/>
      <c r="W177" s="312"/>
      <c r="Y177" s="312"/>
    </row>
    <row r="178" spans="1:25" ht="13.5" thickBot="1" x14ac:dyDescent="0.25">
      <c r="A178" s="173">
        <v>893042</v>
      </c>
      <c r="B178" s="173" t="s">
        <v>179</v>
      </c>
      <c r="C178" s="173" t="s">
        <v>186</v>
      </c>
      <c r="D178" s="173" t="s">
        <v>192</v>
      </c>
      <c r="E178" s="173" t="s">
        <v>217</v>
      </c>
      <c r="F178" s="173" t="s">
        <v>74</v>
      </c>
      <c r="G178" s="214">
        <v>455</v>
      </c>
      <c r="H178" s="214" t="s">
        <v>232</v>
      </c>
      <c r="I178" s="213" t="s">
        <v>4</v>
      </c>
      <c r="J178" s="173" t="s">
        <v>237</v>
      </c>
      <c r="K178" s="173" t="s">
        <v>236</v>
      </c>
      <c r="L178" s="369">
        <v>14092</v>
      </c>
      <c r="M178" s="369"/>
      <c r="N178" s="369">
        <f t="shared" si="32"/>
        <v>14092</v>
      </c>
      <c r="O178" s="212"/>
      <c r="Q178" s="210" t="str">
        <f t="shared" si="30"/>
        <v>-</v>
      </c>
      <c r="S178" s="207" t="str">
        <f t="shared" si="31"/>
        <v/>
      </c>
      <c r="U178" s="207"/>
      <c r="W178" s="207"/>
      <c r="Y178" s="207"/>
    </row>
  </sheetData>
  <autoFilter ref="A13:DE178"/>
  <sortState ref="A15:N192">
    <sortCondition ref="B14:B192"/>
  </sortState>
  <mergeCells count="1">
    <mergeCell ref="Q2:W3"/>
  </mergeCells>
  <conditionalFormatting sqref="A14:A21">
    <cfRule type="duplicateValues" dxfId="17" priority="16" stopIfTrue="1"/>
    <cfRule type="duplicateValues" dxfId="16" priority="17"/>
  </conditionalFormatting>
  <conditionalFormatting sqref="A14:A21">
    <cfRule type="duplicateValues" dxfId="15" priority="18"/>
  </conditionalFormatting>
  <conditionalFormatting sqref="A19">
    <cfRule type="duplicateValues" dxfId="14" priority="19" stopIfTrue="1"/>
    <cfRule type="duplicateValues" dxfId="13" priority="20"/>
  </conditionalFormatting>
  <conditionalFormatting sqref="A19">
    <cfRule type="duplicateValues" dxfId="12" priority="21"/>
  </conditionalFormatting>
  <conditionalFormatting sqref="A161">
    <cfRule type="duplicateValues" dxfId="11" priority="10" stopIfTrue="1"/>
    <cfRule type="duplicateValues" dxfId="10" priority="11"/>
  </conditionalFormatting>
  <conditionalFormatting sqref="A161">
    <cfRule type="duplicateValues" dxfId="9" priority="12"/>
  </conditionalFormatting>
  <conditionalFormatting sqref="A22:A160">
    <cfRule type="duplicateValues" dxfId="8" priority="55" stopIfTrue="1"/>
    <cfRule type="duplicateValues" dxfId="7" priority="56"/>
  </conditionalFormatting>
  <conditionalFormatting sqref="A22:A160">
    <cfRule type="duplicateValues" dxfId="6" priority="57"/>
  </conditionalFormatting>
  <conditionalFormatting sqref="A178">
    <cfRule type="duplicateValues" dxfId="5" priority="1" stopIfTrue="1"/>
    <cfRule type="duplicateValues" dxfId="4" priority="2"/>
  </conditionalFormatting>
  <conditionalFormatting sqref="A178">
    <cfRule type="duplicateValues" dxfId="3" priority="3"/>
  </conditionalFormatting>
  <conditionalFormatting sqref="A162:A177">
    <cfRule type="duplicateValues" dxfId="2" priority="58" stopIfTrue="1"/>
    <cfRule type="duplicateValues" dxfId="1" priority="59"/>
  </conditionalFormatting>
  <conditionalFormatting sqref="A162:A177">
    <cfRule type="duplicateValues" dxfId="0" priority="60"/>
  </conditionalFormatting>
  <pageMargins left="0.196850393700787" right="0.196850393700787" top="0.59055118110236204" bottom="0.78740157480314998" header="0.511811023622047" footer="0.511811023622047"/>
  <pageSetup paperSize="9" scale="44" fitToHeight="3" orientation="portrait" r:id="rId1"/>
  <headerFooter alignWithMargins="0">
    <oddHeader>&amp;CGOODYEAR NÁKLADNÉ PNEUMATIKY&amp;R&amp;P/&amp;N</oddHeader>
    <oddFooter>&amp;CTento cenník vydal Goodyear Dunlop Tires Slovakia, s.r.o., Ivánska cesta 30/B, Bratislava v nadväznosti na ZMLUVU O NEVÝHRADNEJ DISTRIBÚCII uzatvorenej medzi GDTS a jeho zmluvnými partnermi.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showGridLines="0" workbookViewId="0"/>
  </sheetViews>
  <sheetFormatPr defaultColWidth="11.28515625" defaultRowHeight="11.25" x14ac:dyDescent="0.2"/>
  <cols>
    <col min="1" max="1" width="1.28515625" style="371" customWidth="1"/>
    <col min="2" max="2" width="4.42578125" style="371" customWidth="1"/>
    <col min="3" max="3" width="18.5703125" style="371" customWidth="1"/>
    <col min="4" max="8" width="10.7109375" style="371" customWidth="1"/>
    <col min="9" max="9" width="12.28515625" style="371" customWidth="1"/>
    <col min="10" max="10" width="26.85546875" style="371" customWidth="1"/>
    <col min="11" max="16384" width="11.28515625" style="371"/>
  </cols>
  <sheetData>
    <row r="1" spans="2:10" ht="6" customHeight="1" thickBot="1" x14ac:dyDescent="0.25"/>
    <row r="2" spans="2:10" s="370" customFormat="1" ht="30" customHeight="1" thickBot="1" x14ac:dyDescent="0.25">
      <c r="B2" s="412" t="s">
        <v>649</v>
      </c>
      <c r="C2" s="413"/>
      <c r="D2" s="413"/>
      <c r="E2" s="413"/>
      <c r="F2" s="413"/>
      <c r="G2" s="413"/>
      <c r="H2" s="413"/>
      <c r="I2" s="413"/>
      <c r="J2" s="414"/>
    </row>
    <row r="3" spans="2:10" ht="7.5" customHeight="1" thickBot="1" x14ac:dyDescent="0.25"/>
    <row r="4" spans="2:10" s="370" customFormat="1" ht="39" customHeight="1" x14ac:dyDescent="0.2">
      <c r="B4" s="437"/>
      <c r="C4" s="438"/>
      <c r="D4" s="439" t="s">
        <v>651</v>
      </c>
      <c r="E4" s="440"/>
      <c r="F4" s="440"/>
      <c r="G4" s="441" t="s">
        <v>652</v>
      </c>
      <c r="H4" s="442"/>
      <c r="I4" s="442"/>
      <c r="J4" s="443"/>
    </row>
    <row r="5" spans="2:10" s="370" customFormat="1" ht="36.75" customHeight="1" x14ac:dyDescent="0.2">
      <c r="B5" s="444"/>
      <c r="C5" s="445"/>
      <c r="D5" s="446" t="s">
        <v>191</v>
      </c>
      <c r="E5" s="447"/>
      <c r="F5" s="447"/>
      <c r="G5" s="448" t="s">
        <v>639</v>
      </c>
      <c r="H5" s="449"/>
      <c r="I5" s="449"/>
      <c r="J5" s="450"/>
    </row>
    <row r="6" spans="2:10" s="370" customFormat="1" ht="13.5" customHeight="1" x14ac:dyDescent="0.2">
      <c r="B6" s="372"/>
      <c r="C6" s="373"/>
      <c r="D6" s="433" t="s">
        <v>646</v>
      </c>
      <c r="E6" s="434"/>
      <c r="F6" s="434"/>
      <c r="G6" s="435" t="s">
        <v>646</v>
      </c>
      <c r="H6" s="436"/>
      <c r="I6" s="436"/>
      <c r="J6" s="393"/>
    </row>
    <row r="7" spans="2:10" s="376" customFormat="1" ht="15" customHeight="1" x14ac:dyDescent="0.2">
      <c r="B7" s="374" t="s">
        <v>640</v>
      </c>
      <c r="C7" s="375" t="s">
        <v>641</v>
      </c>
      <c r="D7" s="397" t="s">
        <v>195</v>
      </c>
      <c r="E7" s="398" t="s">
        <v>196</v>
      </c>
      <c r="F7" s="399" t="s">
        <v>197</v>
      </c>
      <c r="G7" s="397" t="s">
        <v>195</v>
      </c>
      <c r="H7" s="398" t="s">
        <v>196</v>
      </c>
      <c r="I7" s="399" t="s">
        <v>197</v>
      </c>
      <c r="J7" s="394" t="s">
        <v>648</v>
      </c>
    </row>
    <row r="8" spans="2:10" ht="15" customHeight="1" x14ac:dyDescent="0.2">
      <c r="B8" s="377">
        <v>19.5</v>
      </c>
      <c r="C8" s="378" t="s">
        <v>198</v>
      </c>
      <c r="D8" s="400">
        <v>220</v>
      </c>
      <c r="E8" s="384"/>
      <c r="F8" s="385"/>
      <c r="G8" s="401"/>
      <c r="H8" s="384"/>
      <c r="I8" s="385"/>
      <c r="J8" s="395" t="s">
        <v>655</v>
      </c>
    </row>
    <row r="9" spans="2:10" ht="15" customHeight="1" x14ac:dyDescent="0.2">
      <c r="B9" s="377">
        <v>19.5</v>
      </c>
      <c r="C9" s="378" t="s">
        <v>199</v>
      </c>
      <c r="D9" s="400">
        <v>270</v>
      </c>
      <c r="E9" s="383">
        <v>140</v>
      </c>
      <c r="F9" s="385"/>
      <c r="G9" s="401"/>
      <c r="H9" s="384"/>
      <c r="I9" s="385"/>
      <c r="J9" s="395"/>
    </row>
    <row r="10" spans="2:10" ht="15" customHeight="1" x14ac:dyDescent="0.2">
      <c r="B10" s="377">
        <v>19.5</v>
      </c>
      <c r="C10" s="378" t="s">
        <v>200</v>
      </c>
      <c r="D10" s="400">
        <v>490</v>
      </c>
      <c r="E10" s="383">
        <v>220</v>
      </c>
      <c r="F10" s="385"/>
      <c r="G10" s="402">
        <v>430</v>
      </c>
      <c r="H10" s="387">
        <v>160</v>
      </c>
      <c r="I10" s="385"/>
      <c r="J10" s="395"/>
    </row>
    <row r="11" spans="2:10" ht="15" customHeight="1" x14ac:dyDescent="0.2">
      <c r="B11" s="377">
        <v>19.5</v>
      </c>
      <c r="C11" s="378" t="s">
        <v>642</v>
      </c>
      <c r="D11" s="400">
        <v>220</v>
      </c>
      <c r="E11" s="383">
        <v>110</v>
      </c>
      <c r="F11" s="385"/>
      <c r="G11" s="402">
        <v>220</v>
      </c>
      <c r="H11" s="387">
        <v>110</v>
      </c>
      <c r="I11" s="385"/>
      <c r="J11" s="395"/>
    </row>
    <row r="12" spans="2:10" ht="15" customHeight="1" x14ac:dyDescent="0.2">
      <c r="B12" s="377">
        <v>19.5</v>
      </c>
      <c r="C12" s="378" t="s">
        <v>643</v>
      </c>
      <c r="D12" s="392"/>
      <c r="E12" s="386"/>
      <c r="F12" s="385"/>
      <c r="G12" s="402">
        <v>680</v>
      </c>
      <c r="H12" s="387">
        <v>270</v>
      </c>
      <c r="I12" s="390">
        <v>140</v>
      </c>
      <c r="J12" s="395" t="s">
        <v>653</v>
      </c>
    </row>
    <row r="13" spans="2:10" ht="15" customHeight="1" x14ac:dyDescent="0.2">
      <c r="B13" s="377">
        <v>19.5</v>
      </c>
      <c r="C13" s="378" t="s">
        <v>201</v>
      </c>
      <c r="D13" s="407">
        <v>1630</v>
      </c>
      <c r="E13" s="383">
        <v>950</v>
      </c>
      <c r="F13" s="385"/>
      <c r="G13" s="410">
        <v>1630</v>
      </c>
      <c r="H13" s="411">
        <v>810</v>
      </c>
      <c r="I13" s="385"/>
      <c r="J13" s="395"/>
    </row>
    <row r="14" spans="2:10" ht="15" customHeight="1" x14ac:dyDescent="0.2">
      <c r="B14" s="377">
        <v>19.5</v>
      </c>
      <c r="C14" s="378" t="s">
        <v>644</v>
      </c>
      <c r="D14" s="400">
        <v>680</v>
      </c>
      <c r="E14" s="383">
        <v>270</v>
      </c>
      <c r="F14" s="389">
        <v>140</v>
      </c>
      <c r="G14" s="402">
        <v>680</v>
      </c>
      <c r="H14" s="387">
        <v>270</v>
      </c>
      <c r="I14" s="390">
        <v>140</v>
      </c>
      <c r="J14" s="395"/>
    </row>
    <row r="15" spans="2:10" ht="15" customHeight="1" x14ac:dyDescent="0.2">
      <c r="B15" s="377">
        <v>22.5</v>
      </c>
      <c r="C15" s="378" t="s">
        <v>202</v>
      </c>
      <c r="D15" s="400">
        <v>890</v>
      </c>
      <c r="E15" s="383">
        <v>620</v>
      </c>
      <c r="F15" s="389">
        <v>220</v>
      </c>
      <c r="G15" s="402">
        <v>620</v>
      </c>
      <c r="H15" s="387">
        <v>350</v>
      </c>
      <c r="I15" s="390">
        <v>220</v>
      </c>
      <c r="J15" s="395"/>
    </row>
    <row r="16" spans="2:10" ht="15" customHeight="1" x14ac:dyDescent="0.2">
      <c r="B16" s="377">
        <v>22.5</v>
      </c>
      <c r="C16" s="378" t="s">
        <v>203</v>
      </c>
      <c r="D16" s="400">
        <v>1490</v>
      </c>
      <c r="E16" s="383">
        <v>1220</v>
      </c>
      <c r="F16" s="389">
        <v>950</v>
      </c>
      <c r="G16" s="402">
        <v>1360</v>
      </c>
      <c r="H16" s="387">
        <v>1080</v>
      </c>
      <c r="I16" s="390">
        <v>810</v>
      </c>
      <c r="J16" s="395"/>
    </row>
    <row r="17" spans="2:10" ht="15" customHeight="1" x14ac:dyDescent="0.2">
      <c r="B17" s="377">
        <v>22.5</v>
      </c>
      <c r="C17" s="378" t="s">
        <v>204</v>
      </c>
      <c r="D17" s="400">
        <v>950</v>
      </c>
      <c r="E17" s="383">
        <v>680</v>
      </c>
      <c r="F17" s="389">
        <v>410</v>
      </c>
      <c r="G17" s="402">
        <v>540</v>
      </c>
      <c r="H17" s="387">
        <v>270</v>
      </c>
      <c r="I17" s="390">
        <v>140</v>
      </c>
      <c r="J17" s="395"/>
    </row>
    <row r="18" spans="2:10" ht="15" customHeight="1" x14ac:dyDescent="0.2">
      <c r="B18" s="377">
        <v>22.5</v>
      </c>
      <c r="C18" s="378" t="s">
        <v>205</v>
      </c>
      <c r="D18" s="400">
        <v>680</v>
      </c>
      <c r="E18" s="383">
        <v>410</v>
      </c>
      <c r="F18" s="385"/>
      <c r="G18" s="401"/>
      <c r="H18" s="386"/>
      <c r="I18" s="385"/>
      <c r="J18" s="395" t="s">
        <v>650</v>
      </c>
    </row>
    <row r="19" spans="2:10" ht="15" customHeight="1" x14ac:dyDescent="0.2">
      <c r="B19" s="377">
        <v>22.5</v>
      </c>
      <c r="C19" s="378" t="s">
        <v>206</v>
      </c>
      <c r="D19" s="400">
        <v>810</v>
      </c>
      <c r="E19" s="383">
        <v>410</v>
      </c>
      <c r="F19" s="389">
        <v>270</v>
      </c>
      <c r="G19" s="402">
        <v>540</v>
      </c>
      <c r="H19" s="387">
        <v>270</v>
      </c>
      <c r="I19" s="390">
        <v>140</v>
      </c>
      <c r="J19" s="395"/>
    </row>
    <row r="20" spans="2:10" ht="15" customHeight="1" x14ac:dyDescent="0.2">
      <c r="B20" s="377">
        <v>22.5</v>
      </c>
      <c r="C20" s="378" t="s">
        <v>207</v>
      </c>
      <c r="D20" s="400">
        <v>270</v>
      </c>
      <c r="E20" s="383">
        <v>140</v>
      </c>
      <c r="F20" s="385"/>
      <c r="G20" s="401"/>
      <c r="H20" s="386"/>
      <c r="I20" s="385"/>
      <c r="J20" s="395"/>
    </row>
    <row r="21" spans="2:10" ht="15" customHeight="1" x14ac:dyDescent="0.2">
      <c r="B21" s="377">
        <v>22.5</v>
      </c>
      <c r="C21" s="378" t="s">
        <v>208</v>
      </c>
      <c r="D21" s="403">
        <v>680</v>
      </c>
      <c r="E21" s="383">
        <v>410</v>
      </c>
      <c r="F21" s="389">
        <v>270</v>
      </c>
      <c r="G21" s="402">
        <v>410</v>
      </c>
      <c r="H21" s="387">
        <v>270</v>
      </c>
      <c r="I21" s="390">
        <v>140</v>
      </c>
      <c r="J21" s="395" t="s">
        <v>654</v>
      </c>
    </row>
    <row r="22" spans="2:10" ht="15" customHeight="1" x14ac:dyDescent="0.2">
      <c r="B22" s="377">
        <v>22.5</v>
      </c>
      <c r="C22" s="378" t="s">
        <v>209</v>
      </c>
      <c r="D22" s="400">
        <v>1440</v>
      </c>
      <c r="E22" s="383">
        <v>1170</v>
      </c>
      <c r="F22" s="389">
        <v>810</v>
      </c>
      <c r="G22" s="402">
        <v>1220</v>
      </c>
      <c r="H22" s="387">
        <v>810</v>
      </c>
      <c r="I22" s="390">
        <v>540</v>
      </c>
      <c r="J22" s="395"/>
    </row>
    <row r="23" spans="2:10" ht="15" customHeight="1" x14ac:dyDescent="0.2">
      <c r="B23" s="377">
        <v>22.5</v>
      </c>
      <c r="C23" s="378" t="s">
        <v>210</v>
      </c>
      <c r="D23" s="400">
        <v>810</v>
      </c>
      <c r="E23" s="383">
        <v>540</v>
      </c>
      <c r="F23" s="385"/>
      <c r="G23" s="402">
        <v>410</v>
      </c>
      <c r="H23" s="387">
        <v>140</v>
      </c>
      <c r="I23" s="385"/>
      <c r="J23" s="395" t="s">
        <v>650</v>
      </c>
    </row>
    <row r="24" spans="2:10" ht="15" customHeight="1" x14ac:dyDescent="0.2">
      <c r="B24" s="377">
        <v>22.5</v>
      </c>
      <c r="C24" s="378" t="s">
        <v>211</v>
      </c>
      <c r="D24" s="407">
        <v>1360</v>
      </c>
      <c r="E24" s="388">
        <v>810</v>
      </c>
      <c r="F24" s="389">
        <v>270</v>
      </c>
      <c r="G24" s="402">
        <v>810</v>
      </c>
      <c r="H24" s="387">
        <v>540</v>
      </c>
      <c r="I24" s="390">
        <v>270</v>
      </c>
      <c r="J24" s="395" t="s">
        <v>650</v>
      </c>
    </row>
    <row r="25" spans="2:10" ht="15" customHeight="1" x14ac:dyDescent="0.2">
      <c r="B25" s="377">
        <v>22.5</v>
      </c>
      <c r="C25" s="378" t="s">
        <v>212</v>
      </c>
      <c r="D25" s="400">
        <v>1080</v>
      </c>
      <c r="E25" s="383">
        <v>810</v>
      </c>
      <c r="F25" s="389">
        <v>270</v>
      </c>
      <c r="G25" s="402">
        <v>870</v>
      </c>
      <c r="H25" s="387">
        <v>600</v>
      </c>
      <c r="I25" s="390">
        <v>270</v>
      </c>
      <c r="J25" s="395"/>
    </row>
    <row r="26" spans="2:10" ht="15" customHeight="1" x14ac:dyDescent="0.2">
      <c r="B26" s="379">
        <v>22.5</v>
      </c>
      <c r="C26" s="378" t="s">
        <v>645</v>
      </c>
      <c r="D26" s="400">
        <v>1360</v>
      </c>
      <c r="E26" s="383">
        <v>1080</v>
      </c>
      <c r="F26" s="389">
        <v>810</v>
      </c>
      <c r="G26" s="402">
        <v>950</v>
      </c>
      <c r="H26" s="387">
        <v>540</v>
      </c>
      <c r="I26" s="390">
        <v>270</v>
      </c>
      <c r="J26" s="395"/>
    </row>
    <row r="27" spans="2:10" ht="15" customHeight="1" thickBot="1" x14ac:dyDescent="0.25">
      <c r="B27" s="380">
        <v>22.5</v>
      </c>
      <c r="C27" s="381" t="s">
        <v>213</v>
      </c>
      <c r="D27" s="404">
        <v>1360</v>
      </c>
      <c r="E27" s="405">
        <v>950</v>
      </c>
      <c r="F27" s="406">
        <v>270</v>
      </c>
      <c r="G27" s="408">
        <v>1360</v>
      </c>
      <c r="H27" s="391">
        <v>950</v>
      </c>
      <c r="I27" s="409">
        <v>270</v>
      </c>
      <c r="J27" s="396"/>
    </row>
    <row r="28" spans="2:10" ht="15" customHeight="1" thickBot="1" x14ac:dyDescent="0.25"/>
    <row r="29" spans="2:10" s="382" customFormat="1" ht="45.75" customHeight="1" thickBot="1" x14ac:dyDescent="0.25">
      <c r="B29" s="430" t="s">
        <v>647</v>
      </c>
      <c r="C29" s="431"/>
      <c r="D29" s="431"/>
      <c r="E29" s="431"/>
      <c r="F29" s="431"/>
      <c r="G29" s="431"/>
      <c r="H29" s="431"/>
      <c r="I29" s="431"/>
      <c r="J29" s="432"/>
    </row>
    <row r="30" spans="2:10" s="370" customFormat="1" ht="30" customHeight="1" x14ac:dyDescent="0.2"/>
  </sheetData>
  <mergeCells count="9">
    <mergeCell ref="B29:J29"/>
    <mergeCell ref="D6:F6"/>
    <mergeCell ref="G6:I6"/>
    <mergeCell ref="B4:C4"/>
    <mergeCell ref="D4:F4"/>
    <mergeCell ref="G4:J4"/>
    <mergeCell ref="B5:C5"/>
    <mergeCell ref="D5:F5"/>
    <mergeCell ref="G5:J5"/>
  </mergeCells>
  <printOptions horizontalCentered="1" verticalCentered="1"/>
  <pageMargins left="0" right="0" top="0.59055118110236227" bottom="0.39370078740157483" header="0.31496062992125984" footer="0.11811023622047245"/>
  <pageSetup paperSize="9" scale="8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GOODYEAR</vt:lpstr>
      <vt:lpstr>DUNLOP</vt:lpstr>
      <vt:lpstr>FULDA</vt:lpstr>
      <vt:lpstr>SAVA</vt:lpstr>
      <vt:lpstr>PROTEKTORY TreadMax, NextTr</vt:lpstr>
      <vt:lpstr>Výkup koster</vt:lpstr>
      <vt:lpstr>DUNLOP!Print_Area</vt:lpstr>
      <vt:lpstr>FULDA!Print_Area</vt:lpstr>
      <vt:lpstr>GOODYEAR!Print_Area</vt:lpstr>
      <vt:lpstr>'PROTEKTORY TreadMax, NextTr'!Print_Area</vt:lpstr>
      <vt:lpstr>SAVA!Print_Area</vt:lpstr>
      <vt:lpstr>DUNLOP!Print_Titles</vt:lpstr>
      <vt:lpstr>FULDA!Print_Titles</vt:lpstr>
      <vt:lpstr>GOODYEAR!Print_Titles</vt:lpstr>
      <vt:lpstr>'PROTEKTORY TreadMax, NextTr'!Print_Titles</vt:lpstr>
      <vt:lpstr>SAVA!Print_Titles</vt:lpstr>
      <vt:lpstr>'Výkup koster'!Print_Titles</vt:lpstr>
    </vt:vector>
  </TitlesOfParts>
  <Company>GTC*L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NEN5737</dc:creator>
  <cp:lastModifiedBy>David Kyncl</cp:lastModifiedBy>
  <cp:lastPrinted>2013-04-23T10:41:00Z</cp:lastPrinted>
  <dcterms:created xsi:type="dcterms:W3CDTF">2005-05-20T06:20:08Z</dcterms:created>
  <dcterms:modified xsi:type="dcterms:W3CDTF">2016-04-05T12:38:58Z</dcterms:modified>
</cp:coreProperties>
</file>